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68EF6B9B-DB0F-4CE2-8774-9314B4ED7408}" xr6:coauthVersionLast="36" xr6:coauthVersionMax="36" xr10:uidLastSave="{00000000-0000-0000-0000-000000000000}"/>
  <bookViews>
    <workbookView xWindow="0" yWindow="0" windowWidth="20490" windowHeight="7545" activeTab="1" xr2:uid="{99E27779-19E3-443C-A3B2-0DBB7997DAE0}"/>
  </bookViews>
  <sheets>
    <sheet name="Presentations" sheetId="1" r:id="rId1"/>
    <sheet name="Two Day Leaderboard" sheetId="2" r:id="rId2"/>
  </sheets>
  <externalReferences>
    <externalReference r:id="rId3"/>
    <externalReference r:id="rId4"/>
  </externalReferences>
  <definedNames>
    <definedName name="class">'[2]Score Sheet 2'!$D$1:$D$2</definedName>
    <definedName name="FC">#REF!</definedName>
    <definedName name="_xlnm.Print_Area" localSheetId="0">Presentations!$A$1:$G$38</definedName>
    <definedName name="_xlnm.Print_Area" localSheetId="1">'Two Day Leaderboard'!$Q$1:$V$103</definedName>
    <definedName name="_xlnm.Print_Titles" localSheetId="1">'Two Day Leaderboard'!$1:$3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03" i="2" l="1"/>
  <c r="J103" i="2"/>
  <c r="F103" i="2"/>
  <c r="C103" i="2"/>
  <c r="R103" i="2" s="1"/>
  <c r="K102" i="2"/>
  <c r="C102" i="2"/>
  <c r="L101" i="2"/>
  <c r="H101" i="2"/>
  <c r="D101" i="2"/>
  <c r="C101" i="2"/>
  <c r="K101" i="2" s="1"/>
  <c r="R100" i="2"/>
  <c r="N100" i="2"/>
  <c r="M100" i="2"/>
  <c r="L100" i="2"/>
  <c r="J100" i="2"/>
  <c r="I100" i="2"/>
  <c r="H100" i="2"/>
  <c r="F100" i="2"/>
  <c r="E100" i="2"/>
  <c r="D100" i="2"/>
  <c r="C100" i="2"/>
  <c r="K100" i="2" s="1"/>
  <c r="N99" i="2"/>
  <c r="J99" i="2"/>
  <c r="F99" i="2"/>
  <c r="C99" i="2"/>
  <c r="R99" i="2" s="1"/>
  <c r="C98" i="2"/>
  <c r="M97" i="2"/>
  <c r="L97" i="2"/>
  <c r="I97" i="2"/>
  <c r="H97" i="2"/>
  <c r="E97" i="2"/>
  <c r="D97" i="2"/>
  <c r="C97" i="2"/>
  <c r="K97" i="2" s="1"/>
  <c r="R96" i="2"/>
  <c r="N96" i="2"/>
  <c r="M96" i="2"/>
  <c r="L96" i="2"/>
  <c r="J96" i="2"/>
  <c r="I96" i="2"/>
  <c r="H96" i="2"/>
  <c r="F96" i="2"/>
  <c r="E96" i="2"/>
  <c r="D96" i="2"/>
  <c r="C96" i="2"/>
  <c r="K96" i="2" s="1"/>
  <c r="N95" i="2"/>
  <c r="J95" i="2"/>
  <c r="G95" i="2"/>
  <c r="F95" i="2"/>
  <c r="C95" i="2"/>
  <c r="C94" i="2"/>
  <c r="M93" i="2"/>
  <c r="L93" i="2"/>
  <c r="I93" i="2"/>
  <c r="H93" i="2"/>
  <c r="E93" i="2"/>
  <c r="D93" i="2"/>
  <c r="C93" i="2"/>
  <c r="K93" i="2" s="1"/>
  <c r="S92" i="2"/>
  <c r="R92" i="2"/>
  <c r="N92" i="2"/>
  <c r="M92" i="2"/>
  <c r="L92" i="2"/>
  <c r="J92" i="2"/>
  <c r="I92" i="2"/>
  <c r="H92" i="2"/>
  <c r="F92" i="2"/>
  <c r="E92" i="2"/>
  <c r="D92" i="2"/>
  <c r="C92" i="2"/>
  <c r="K92" i="2" s="1"/>
  <c r="G91" i="2"/>
  <c r="F91" i="2"/>
  <c r="C91" i="2"/>
  <c r="J91" i="2" s="1"/>
  <c r="M90" i="2"/>
  <c r="C90" i="2"/>
  <c r="R89" i="2"/>
  <c r="N89" i="2"/>
  <c r="M89" i="2"/>
  <c r="L89" i="2"/>
  <c r="J89" i="2"/>
  <c r="I89" i="2"/>
  <c r="H89" i="2"/>
  <c r="F89" i="2"/>
  <c r="E89" i="2"/>
  <c r="D89" i="2"/>
  <c r="C89" i="2"/>
  <c r="K89" i="2" s="1"/>
  <c r="G88" i="2"/>
  <c r="C88" i="2"/>
  <c r="R88" i="2" s="1"/>
  <c r="L87" i="2"/>
  <c r="H87" i="2"/>
  <c r="D87" i="2"/>
  <c r="C87" i="2"/>
  <c r="K87" i="2" s="1"/>
  <c r="U86" i="2"/>
  <c r="R86" i="2"/>
  <c r="Q86" i="2" s="1"/>
  <c r="M86" i="2"/>
  <c r="L86" i="2"/>
  <c r="I86" i="2"/>
  <c r="H86" i="2"/>
  <c r="E86" i="2"/>
  <c r="D86" i="2"/>
  <c r="C86" i="2"/>
  <c r="K86" i="2" s="1"/>
  <c r="S85" i="2"/>
  <c r="R85" i="2"/>
  <c r="T85" i="2" s="1"/>
  <c r="N85" i="2"/>
  <c r="M85" i="2"/>
  <c r="L85" i="2"/>
  <c r="J85" i="2"/>
  <c r="I85" i="2"/>
  <c r="H85" i="2"/>
  <c r="F85" i="2"/>
  <c r="E85" i="2"/>
  <c r="D85" i="2"/>
  <c r="C85" i="2"/>
  <c r="K85" i="2" s="1"/>
  <c r="S84" i="2"/>
  <c r="R84" i="2"/>
  <c r="T84" i="2" s="1"/>
  <c r="M84" i="2"/>
  <c r="K84" i="2"/>
  <c r="G84" i="2"/>
  <c r="F84" i="2"/>
  <c r="C84" i="2"/>
  <c r="L83" i="2"/>
  <c r="K83" i="2"/>
  <c r="J83" i="2"/>
  <c r="G83" i="2"/>
  <c r="F83" i="2"/>
  <c r="D83" i="2"/>
  <c r="C83" i="2"/>
  <c r="I82" i="2"/>
  <c r="C82" i="2"/>
  <c r="R81" i="2"/>
  <c r="N81" i="2"/>
  <c r="M81" i="2"/>
  <c r="L81" i="2"/>
  <c r="J81" i="2"/>
  <c r="I81" i="2"/>
  <c r="H81" i="2"/>
  <c r="F81" i="2"/>
  <c r="E81" i="2"/>
  <c r="D81" i="2"/>
  <c r="C81" i="2"/>
  <c r="K81" i="2" s="1"/>
  <c r="R80" i="2"/>
  <c r="M80" i="2"/>
  <c r="K80" i="2"/>
  <c r="G80" i="2"/>
  <c r="F80" i="2"/>
  <c r="C80" i="2"/>
  <c r="H79" i="2"/>
  <c r="C79" i="2"/>
  <c r="R78" i="2"/>
  <c r="N78" i="2"/>
  <c r="M78" i="2"/>
  <c r="L78" i="2"/>
  <c r="J78" i="2"/>
  <c r="I78" i="2"/>
  <c r="H78" i="2"/>
  <c r="F78" i="2"/>
  <c r="E78" i="2"/>
  <c r="D78" i="2"/>
  <c r="C78" i="2"/>
  <c r="K78" i="2" s="1"/>
  <c r="R77" i="2"/>
  <c r="M77" i="2"/>
  <c r="K77" i="2"/>
  <c r="G77" i="2"/>
  <c r="F77" i="2"/>
  <c r="C77" i="2"/>
  <c r="L76" i="2"/>
  <c r="K76" i="2"/>
  <c r="J76" i="2"/>
  <c r="G76" i="2"/>
  <c r="F76" i="2"/>
  <c r="D76" i="2"/>
  <c r="C76" i="2"/>
  <c r="M75" i="2"/>
  <c r="H75" i="2"/>
  <c r="C75" i="2"/>
  <c r="R74" i="2"/>
  <c r="N74" i="2"/>
  <c r="M74" i="2"/>
  <c r="L74" i="2"/>
  <c r="J74" i="2"/>
  <c r="I74" i="2"/>
  <c r="H74" i="2"/>
  <c r="F74" i="2"/>
  <c r="E74" i="2"/>
  <c r="D74" i="2"/>
  <c r="C74" i="2"/>
  <c r="K74" i="2" s="1"/>
  <c r="R73" i="2"/>
  <c r="M73" i="2"/>
  <c r="K73" i="2"/>
  <c r="G73" i="2"/>
  <c r="F73" i="2"/>
  <c r="C73" i="2"/>
  <c r="L72" i="2"/>
  <c r="K72" i="2"/>
  <c r="J72" i="2"/>
  <c r="G72" i="2"/>
  <c r="F72" i="2"/>
  <c r="D72" i="2"/>
  <c r="C72" i="2"/>
  <c r="C71" i="2"/>
  <c r="R70" i="2"/>
  <c r="N70" i="2"/>
  <c r="M70" i="2"/>
  <c r="L70" i="2"/>
  <c r="J70" i="2"/>
  <c r="I70" i="2"/>
  <c r="H70" i="2"/>
  <c r="F70" i="2"/>
  <c r="E70" i="2"/>
  <c r="D70" i="2"/>
  <c r="C70" i="2"/>
  <c r="K70" i="2" s="1"/>
  <c r="R69" i="2"/>
  <c r="M69" i="2"/>
  <c r="K69" i="2"/>
  <c r="G69" i="2"/>
  <c r="F69" i="2"/>
  <c r="C69" i="2"/>
  <c r="L68" i="2"/>
  <c r="K68" i="2"/>
  <c r="J68" i="2"/>
  <c r="G68" i="2"/>
  <c r="F68" i="2"/>
  <c r="D68" i="2"/>
  <c r="C68" i="2"/>
  <c r="I67" i="2"/>
  <c r="C67" i="2"/>
  <c r="N66" i="2"/>
  <c r="M66" i="2"/>
  <c r="L66" i="2"/>
  <c r="J66" i="2"/>
  <c r="I66" i="2"/>
  <c r="H66" i="2"/>
  <c r="F66" i="2"/>
  <c r="E66" i="2"/>
  <c r="D66" i="2"/>
  <c r="C66" i="2"/>
  <c r="K66" i="2" s="1"/>
  <c r="R65" i="2"/>
  <c r="N65" i="2"/>
  <c r="I65" i="2"/>
  <c r="G65" i="2"/>
  <c r="C65" i="2"/>
  <c r="L64" i="2"/>
  <c r="K64" i="2"/>
  <c r="J64" i="2"/>
  <c r="G64" i="2"/>
  <c r="F64" i="2"/>
  <c r="D64" i="2"/>
  <c r="C64" i="2"/>
  <c r="C63" i="2"/>
  <c r="N62" i="2"/>
  <c r="M62" i="2"/>
  <c r="L62" i="2"/>
  <c r="J62" i="2"/>
  <c r="I62" i="2"/>
  <c r="H62" i="2"/>
  <c r="F62" i="2"/>
  <c r="E62" i="2"/>
  <c r="D62" i="2"/>
  <c r="C62" i="2"/>
  <c r="K62" i="2" s="1"/>
  <c r="R61" i="2"/>
  <c r="N61" i="2"/>
  <c r="I61" i="2"/>
  <c r="G61" i="2"/>
  <c r="C61" i="2"/>
  <c r="L60" i="2"/>
  <c r="K60" i="2"/>
  <c r="G60" i="2"/>
  <c r="F60" i="2"/>
  <c r="D60" i="2"/>
  <c r="C60" i="2"/>
  <c r="M59" i="2"/>
  <c r="C59" i="2"/>
  <c r="R58" i="2" s="1"/>
  <c r="N58" i="2"/>
  <c r="M58" i="2"/>
  <c r="L58" i="2"/>
  <c r="J58" i="2"/>
  <c r="I58" i="2"/>
  <c r="H58" i="2"/>
  <c r="F58" i="2"/>
  <c r="E58" i="2"/>
  <c r="D58" i="2"/>
  <c r="C58" i="2"/>
  <c r="K58" i="2" s="1"/>
  <c r="S57" i="2"/>
  <c r="R57" i="2"/>
  <c r="M57" i="2"/>
  <c r="K57" i="2"/>
  <c r="G57" i="2"/>
  <c r="F57" i="2"/>
  <c r="C57" i="2"/>
  <c r="N56" i="2"/>
  <c r="J56" i="2"/>
  <c r="G56" i="2"/>
  <c r="F56" i="2"/>
  <c r="C56" i="2"/>
  <c r="G55" i="2"/>
  <c r="C55" i="2"/>
  <c r="H55" i="2" s="1"/>
  <c r="N54" i="2"/>
  <c r="M54" i="2"/>
  <c r="L54" i="2"/>
  <c r="J54" i="2"/>
  <c r="I54" i="2"/>
  <c r="H54" i="2"/>
  <c r="F54" i="2"/>
  <c r="E54" i="2"/>
  <c r="D54" i="2"/>
  <c r="C54" i="2"/>
  <c r="K54" i="2" s="1"/>
  <c r="S53" i="2"/>
  <c r="R53" i="2"/>
  <c r="M53" i="2"/>
  <c r="K53" i="2"/>
  <c r="J53" i="2"/>
  <c r="G53" i="2"/>
  <c r="F53" i="2"/>
  <c r="E53" i="2"/>
  <c r="C53" i="2"/>
  <c r="N52" i="2"/>
  <c r="H52" i="2"/>
  <c r="C52" i="2"/>
  <c r="R51" i="2"/>
  <c r="L51" i="2"/>
  <c r="I51" i="2"/>
  <c r="G51" i="2"/>
  <c r="D51" i="2"/>
  <c r="C51" i="2"/>
  <c r="V50" i="2"/>
  <c r="S50" i="2"/>
  <c r="R50" i="2"/>
  <c r="T50" i="2" s="1"/>
  <c r="Q50" i="2"/>
  <c r="O50" i="2" s="1"/>
  <c r="A50" i="2" s="1"/>
  <c r="N50" i="2"/>
  <c r="M50" i="2"/>
  <c r="L50" i="2"/>
  <c r="J50" i="2"/>
  <c r="I50" i="2"/>
  <c r="H50" i="2"/>
  <c r="F50" i="2"/>
  <c r="E50" i="2"/>
  <c r="D50" i="2"/>
  <c r="C50" i="2"/>
  <c r="K50" i="2" s="1"/>
  <c r="S49" i="2"/>
  <c r="R49" i="2"/>
  <c r="M49" i="2"/>
  <c r="K49" i="2"/>
  <c r="J49" i="2"/>
  <c r="G49" i="2"/>
  <c r="F49" i="2"/>
  <c r="E49" i="2"/>
  <c r="C49" i="2"/>
  <c r="N48" i="2"/>
  <c r="H48" i="2"/>
  <c r="C48" i="2"/>
  <c r="R47" i="2"/>
  <c r="L47" i="2"/>
  <c r="I47" i="2"/>
  <c r="G47" i="2"/>
  <c r="D47" i="2"/>
  <c r="C47" i="2"/>
  <c r="S46" i="2"/>
  <c r="R46" i="2"/>
  <c r="N46" i="2"/>
  <c r="M46" i="2"/>
  <c r="L46" i="2"/>
  <c r="J46" i="2"/>
  <c r="I46" i="2"/>
  <c r="H46" i="2"/>
  <c r="F46" i="2"/>
  <c r="E46" i="2"/>
  <c r="D46" i="2"/>
  <c r="C46" i="2"/>
  <c r="K46" i="2" s="1"/>
  <c r="R45" i="2"/>
  <c r="M45" i="2"/>
  <c r="K45" i="2"/>
  <c r="J45" i="2"/>
  <c r="G45" i="2"/>
  <c r="F45" i="2"/>
  <c r="E45" i="2"/>
  <c r="C45" i="2"/>
  <c r="C44" i="2"/>
  <c r="N44" i="2" s="1"/>
  <c r="L43" i="2"/>
  <c r="I43" i="2"/>
  <c r="G43" i="2"/>
  <c r="D43" i="2"/>
  <c r="C43" i="2"/>
  <c r="S42" i="2"/>
  <c r="R42" i="2"/>
  <c r="N42" i="2"/>
  <c r="M42" i="2"/>
  <c r="L42" i="2"/>
  <c r="J42" i="2"/>
  <c r="I42" i="2"/>
  <c r="H42" i="2"/>
  <c r="F42" i="2"/>
  <c r="E42" i="2"/>
  <c r="D42" i="2"/>
  <c r="C42" i="2"/>
  <c r="K42" i="2" s="1"/>
  <c r="R41" i="2"/>
  <c r="M41" i="2"/>
  <c r="K41" i="2"/>
  <c r="J41" i="2"/>
  <c r="G41" i="2"/>
  <c r="F41" i="2"/>
  <c r="E41" i="2"/>
  <c r="C41" i="2"/>
  <c r="N40" i="2"/>
  <c r="H40" i="2"/>
  <c r="C40" i="2"/>
  <c r="R39" i="2"/>
  <c r="L39" i="2"/>
  <c r="I39" i="2"/>
  <c r="G39" i="2"/>
  <c r="D39" i="2"/>
  <c r="C39" i="2"/>
  <c r="S38" i="2"/>
  <c r="R38" i="2"/>
  <c r="N38" i="2"/>
  <c r="M38" i="2"/>
  <c r="L38" i="2"/>
  <c r="J38" i="2"/>
  <c r="I38" i="2"/>
  <c r="H38" i="2"/>
  <c r="F38" i="2"/>
  <c r="E38" i="2"/>
  <c r="D38" i="2"/>
  <c r="C38" i="2"/>
  <c r="K38" i="2" s="1"/>
  <c r="R37" i="2"/>
  <c r="M37" i="2"/>
  <c r="K37" i="2"/>
  <c r="J37" i="2"/>
  <c r="G37" i="2"/>
  <c r="F37" i="2"/>
  <c r="E37" i="2"/>
  <c r="C37" i="2"/>
  <c r="N36" i="2"/>
  <c r="L36" i="2"/>
  <c r="J36" i="2"/>
  <c r="H36" i="2"/>
  <c r="F36" i="2"/>
  <c r="D36" i="2"/>
  <c r="C36" i="2"/>
  <c r="R36" i="2" s="1"/>
  <c r="S36" i="2" s="1"/>
  <c r="K35" i="2"/>
  <c r="G35" i="2"/>
  <c r="C35" i="2"/>
  <c r="N34" i="2"/>
  <c r="M34" i="2"/>
  <c r="L34" i="2"/>
  <c r="J34" i="2"/>
  <c r="I34" i="2"/>
  <c r="H34" i="2"/>
  <c r="F34" i="2"/>
  <c r="E34" i="2"/>
  <c r="D34" i="2"/>
  <c r="C34" i="2"/>
  <c r="K34" i="2" s="1"/>
  <c r="R33" i="2"/>
  <c r="M33" i="2"/>
  <c r="I33" i="2"/>
  <c r="E33" i="2"/>
  <c r="C33" i="2"/>
  <c r="L33" i="2" s="1"/>
  <c r="N32" i="2"/>
  <c r="L32" i="2"/>
  <c r="J32" i="2"/>
  <c r="H32" i="2"/>
  <c r="F32" i="2"/>
  <c r="D32" i="2"/>
  <c r="C32" i="2"/>
  <c r="R32" i="2" s="1"/>
  <c r="S32" i="2" s="1"/>
  <c r="C31" i="2"/>
  <c r="K31" i="2" s="1"/>
  <c r="N30" i="2"/>
  <c r="M30" i="2"/>
  <c r="L30" i="2"/>
  <c r="J30" i="2"/>
  <c r="I30" i="2"/>
  <c r="H30" i="2"/>
  <c r="F30" i="2"/>
  <c r="E30" i="2"/>
  <c r="D30" i="2"/>
  <c r="C30" i="2"/>
  <c r="K30" i="2" s="1"/>
  <c r="R29" i="2"/>
  <c r="M29" i="2"/>
  <c r="I29" i="2"/>
  <c r="E29" i="2"/>
  <c r="C29" i="2"/>
  <c r="L29" i="2" s="1"/>
  <c r="N28" i="2"/>
  <c r="L28" i="2"/>
  <c r="J28" i="2"/>
  <c r="H28" i="2"/>
  <c r="F28" i="2"/>
  <c r="D28" i="2"/>
  <c r="C28" i="2"/>
  <c r="R28" i="2" s="1"/>
  <c r="S28" i="2" s="1"/>
  <c r="R27" i="2"/>
  <c r="T27" i="2" s="1"/>
  <c r="M27" i="2"/>
  <c r="I27" i="2"/>
  <c r="G27" i="2"/>
  <c r="E27" i="2"/>
  <c r="C27" i="2"/>
  <c r="N26" i="2"/>
  <c r="M26" i="2"/>
  <c r="L26" i="2"/>
  <c r="J26" i="2"/>
  <c r="I26" i="2"/>
  <c r="H26" i="2"/>
  <c r="F26" i="2"/>
  <c r="E26" i="2"/>
  <c r="D26" i="2"/>
  <c r="C26" i="2"/>
  <c r="K26" i="2" s="1"/>
  <c r="C25" i="2"/>
  <c r="M25" i="2" s="1"/>
  <c r="N24" i="2"/>
  <c r="L24" i="2"/>
  <c r="J24" i="2"/>
  <c r="H24" i="2"/>
  <c r="F24" i="2"/>
  <c r="D24" i="2"/>
  <c r="C24" i="2"/>
  <c r="M23" i="2"/>
  <c r="G23" i="2"/>
  <c r="E23" i="2"/>
  <c r="C23" i="2"/>
  <c r="R23" i="2" s="1"/>
  <c r="N22" i="2"/>
  <c r="M22" i="2"/>
  <c r="L22" i="2"/>
  <c r="J22" i="2"/>
  <c r="I22" i="2"/>
  <c r="H22" i="2"/>
  <c r="F22" i="2"/>
  <c r="E22" i="2"/>
  <c r="D22" i="2"/>
  <c r="C22" i="2"/>
  <c r="K22" i="2" s="1"/>
  <c r="R21" i="2"/>
  <c r="T21" i="2" s="1"/>
  <c r="M21" i="2"/>
  <c r="I21" i="2"/>
  <c r="G21" i="2"/>
  <c r="E21" i="2"/>
  <c r="C21" i="2"/>
  <c r="N20" i="2"/>
  <c r="L20" i="2"/>
  <c r="J20" i="2"/>
  <c r="H20" i="2"/>
  <c r="F20" i="2"/>
  <c r="D20" i="2"/>
  <c r="C20" i="2"/>
  <c r="R20" i="2" s="1"/>
  <c r="T20" i="2" s="1"/>
  <c r="M19" i="2"/>
  <c r="E19" i="2"/>
  <c r="C19" i="2"/>
  <c r="R19" i="2" s="1"/>
  <c r="R18" i="2"/>
  <c r="T18" i="2" s="1"/>
  <c r="N18" i="2"/>
  <c r="M18" i="2"/>
  <c r="L18" i="2"/>
  <c r="J18" i="2"/>
  <c r="I18" i="2"/>
  <c r="H18" i="2"/>
  <c r="F18" i="2"/>
  <c r="E18" i="2"/>
  <c r="D18" i="2"/>
  <c r="C18" i="2"/>
  <c r="K18" i="2" s="1"/>
  <c r="R17" i="2"/>
  <c r="K17" i="2"/>
  <c r="F17" i="2"/>
  <c r="C17" i="2"/>
  <c r="M17" i="2" s="1"/>
  <c r="J16" i="2"/>
  <c r="D16" i="2"/>
  <c r="C16" i="2"/>
  <c r="L16" i="2" s="1"/>
  <c r="C15" i="2"/>
  <c r="I15" i="2" s="1"/>
  <c r="R14" i="2"/>
  <c r="T14" i="2" s="1"/>
  <c r="N14" i="2"/>
  <c r="M14" i="2"/>
  <c r="L14" i="2"/>
  <c r="J14" i="2"/>
  <c r="I14" i="2"/>
  <c r="H14" i="2"/>
  <c r="F14" i="2"/>
  <c r="E14" i="2"/>
  <c r="D14" i="2"/>
  <c r="C14" i="2"/>
  <c r="K14" i="2" s="1"/>
  <c r="R13" i="2"/>
  <c r="K13" i="2"/>
  <c r="F13" i="2"/>
  <c r="C13" i="2"/>
  <c r="M13" i="2" s="1"/>
  <c r="L12" i="2"/>
  <c r="J12" i="2"/>
  <c r="G12" i="2"/>
  <c r="D12" i="2"/>
  <c r="C12" i="2"/>
  <c r="X12" i="2" s="1"/>
  <c r="C11" i="2"/>
  <c r="K11" i="2" s="1"/>
  <c r="N10" i="2"/>
  <c r="M10" i="2"/>
  <c r="L10" i="2"/>
  <c r="J10" i="2"/>
  <c r="I10" i="2"/>
  <c r="H10" i="2"/>
  <c r="F10" i="2"/>
  <c r="E10" i="2"/>
  <c r="D10" i="2"/>
  <c r="C10" i="2"/>
  <c r="K10" i="2" s="1"/>
  <c r="R9" i="2"/>
  <c r="K9" i="2"/>
  <c r="F9" i="2"/>
  <c r="C9" i="2"/>
  <c r="M9" i="2" s="1"/>
  <c r="L8" i="2"/>
  <c r="J8" i="2"/>
  <c r="G8" i="2"/>
  <c r="D8" i="2"/>
  <c r="C8" i="2"/>
  <c r="X8" i="2" s="1"/>
  <c r="C7" i="2"/>
  <c r="I7" i="2" s="1"/>
  <c r="X6" i="2"/>
  <c r="Y6" i="2" s="1"/>
  <c r="N6" i="2"/>
  <c r="M6" i="2"/>
  <c r="L6" i="2"/>
  <c r="J6" i="2"/>
  <c r="I6" i="2"/>
  <c r="H6" i="2"/>
  <c r="F6" i="2"/>
  <c r="E6" i="2"/>
  <c r="D6" i="2"/>
  <c r="C6" i="2"/>
  <c r="K6" i="2" s="1"/>
  <c r="X5" i="2"/>
  <c r="R5" i="2"/>
  <c r="S5" i="2" s="1"/>
  <c r="K5" i="2"/>
  <c r="F5" i="2"/>
  <c r="C5" i="2"/>
  <c r="M5" i="2" s="1"/>
  <c r="L4" i="2"/>
  <c r="J4" i="2"/>
  <c r="G4" i="2"/>
  <c r="D4" i="2"/>
  <c r="C4" i="2"/>
  <c r="X28" i="2" s="1"/>
  <c r="Z3" i="2"/>
  <c r="L3" i="2"/>
  <c r="S2" i="2"/>
  <c r="J2" i="2"/>
  <c r="H2" i="2"/>
  <c r="Q1" i="2"/>
  <c r="N1" i="2"/>
  <c r="Q2" i="2" s="1"/>
  <c r="L1" i="2"/>
  <c r="B1" i="2"/>
  <c r="P38" i="1"/>
  <c r="O38" i="1"/>
  <c r="M38" i="1"/>
  <c r="L38" i="1"/>
  <c r="P37" i="1"/>
  <c r="O37" i="1"/>
  <c r="M37" i="1"/>
  <c r="L37" i="1"/>
  <c r="P36" i="1"/>
  <c r="O36" i="1"/>
  <c r="M36" i="1"/>
  <c r="L36" i="1"/>
  <c r="P35" i="1"/>
  <c r="O35" i="1"/>
  <c r="M35" i="1"/>
  <c r="L35" i="1"/>
  <c r="P34" i="1"/>
  <c r="O34" i="1"/>
  <c r="M34" i="1"/>
  <c r="L34" i="1"/>
  <c r="P33" i="1"/>
  <c r="O33" i="1"/>
  <c r="M33" i="1"/>
  <c r="L33" i="1"/>
  <c r="P32" i="1"/>
  <c r="O32" i="1"/>
  <c r="M32" i="1"/>
  <c r="L32" i="1"/>
  <c r="F32" i="1"/>
  <c r="B32" i="1"/>
  <c r="P31" i="1"/>
  <c r="O31" i="1"/>
  <c r="M31" i="1"/>
  <c r="L31" i="1"/>
  <c r="F31" i="1"/>
  <c r="B31" i="1"/>
  <c r="P30" i="1"/>
  <c r="O30" i="1"/>
  <c r="M30" i="1"/>
  <c r="L30" i="1"/>
  <c r="F30" i="1"/>
  <c r="B30" i="1"/>
  <c r="P29" i="1"/>
  <c r="O29" i="1"/>
  <c r="M29" i="1"/>
  <c r="L29" i="1"/>
  <c r="G27" i="1"/>
  <c r="F27" i="1"/>
  <c r="C27" i="1"/>
  <c r="B27" i="1"/>
  <c r="G25" i="1"/>
  <c r="F25" i="1"/>
  <c r="C25" i="1"/>
  <c r="B25" i="1"/>
  <c r="G22" i="1"/>
  <c r="F22" i="1"/>
  <c r="C22" i="1"/>
  <c r="B22" i="1"/>
  <c r="G21" i="1"/>
  <c r="F21" i="1"/>
  <c r="C21" i="1"/>
  <c r="B21" i="1"/>
  <c r="P20" i="1"/>
  <c r="O20" i="1"/>
  <c r="M20" i="1"/>
  <c r="L20" i="1"/>
  <c r="G20" i="1"/>
  <c r="F20" i="1"/>
  <c r="C20" i="1"/>
  <c r="B20" i="1"/>
  <c r="P19" i="1"/>
  <c r="O19" i="1"/>
  <c r="M19" i="1"/>
  <c r="L19" i="1"/>
  <c r="P18" i="1"/>
  <c r="O18" i="1"/>
  <c r="M18" i="1"/>
  <c r="L18" i="1"/>
  <c r="A18" i="1"/>
  <c r="P17" i="1"/>
  <c r="O17" i="1"/>
  <c r="M17" i="1"/>
  <c r="L17" i="1"/>
  <c r="P16" i="1"/>
  <c r="O16" i="1"/>
  <c r="M16" i="1"/>
  <c r="L16" i="1"/>
  <c r="F16" i="1"/>
  <c r="B16" i="1"/>
  <c r="P15" i="1"/>
  <c r="O15" i="1"/>
  <c r="M15" i="1"/>
  <c r="L15" i="1"/>
  <c r="F15" i="1"/>
  <c r="B15" i="1"/>
  <c r="P14" i="1"/>
  <c r="O14" i="1"/>
  <c r="M14" i="1"/>
  <c r="L14" i="1"/>
  <c r="F14" i="1"/>
  <c r="B14" i="1"/>
  <c r="P13" i="1"/>
  <c r="O13" i="1"/>
  <c r="M13" i="1"/>
  <c r="L13" i="1"/>
  <c r="P12" i="1"/>
  <c r="O12" i="1"/>
  <c r="M12" i="1"/>
  <c r="L12" i="1"/>
  <c r="F11" i="1" s="1"/>
  <c r="P11" i="1"/>
  <c r="C11" i="1" s="1"/>
  <c r="O11" i="1"/>
  <c r="M11" i="1"/>
  <c r="L11" i="1"/>
  <c r="G11" i="1"/>
  <c r="B11" i="1"/>
  <c r="G9" i="1"/>
  <c r="F9" i="1"/>
  <c r="C9" i="1"/>
  <c r="B9" i="1"/>
  <c r="G6" i="1"/>
  <c r="F6" i="1"/>
  <c r="C6" i="1"/>
  <c r="B6" i="1"/>
  <c r="G5" i="1"/>
  <c r="F5" i="1"/>
  <c r="C5" i="1"/>
  <c r="B5" i="1"/>
  <c r="G4" i="1"/>
  <c r="F4" i="1"/>
  <c r="C4" i="1"/>
  <c r="B4" i="1"/>
  <c r="A2" i="1"/>
  <c r="Y28" i="2" l="1"/>
  <c r="T19" i="2"/>
  <c r="T58" i="2"/>
  <c r="Q58" i="2"/>
  <c r="U58" i="2"/>
  <c r="S58" i="2"/>
  <c r="Z8" i="2"/>
  <c r="Y8" i="2"/>
  <c r="AA12" i="2"/>
  <c r="Y12" i="2"/>
  <c r="S13" i="2"/>
  <c r="U13" i="2" s="1"/>
  <c r="T23" i="2"/>
  <c r="H7" i="2"/>
  <c r="M7" i="2"/>
  <c r="X9" i="2"/>
  <c r="X10" i="2"/>
  <c r="X17" i="2"/>
  <c r="T29" i="2"/>
  <c r="S29" i="2"/>
  <c r="U29" i="2" s="1"/>
  <c r="F4" i="2"/>
  <c r="K4" i="2"/>
  <c r="X4" i="2"/>
  <c r="G5" i="2"/>
  <c r="Y5" i="2"/>
  <c r="Z6" i="2"/>
  <c r="D7" i="2"/>
  <c r="F8" i="2"/>
  <c r="K8" i="2"/>
  <c r="AA8" i="2" s="1"/>
  <c r="G9" i="2"/>
  <c r="D11" i="2"/>
  <c r="I11" i="2"/>
  <c r="F12" i="2"/>
  <c r="K12" i="2"/>
  <c r="G13" i="2"/>
  <c r="S14" i="2"/>
  <c r="D15" i="2"/>
  <c r="F16" i="2"/>
  <c r="K16" i="2"/>
  <c r="X16" i="2"/>
  <c r="G17" i="2"/>
  <c r="S18" i="2"/>
  <c r="G19" i="2"/>
  <c r="U20" i="2"/>
  <c r="L21" i="2"/>
  <c r="H21" i="2"/>
  <c r="D21" i="2"/>
  <c r="X21" i="2"/>
  <c r="N21" i="2"/>
  <c r="J21" i="2"/>
  <c r="F21" i="2"/>
  <c r="K21" i="2"/>
  <c r="I23" i="2"/>
  <c r="X24" i="2"/>
  <c r="E25" i="2"/>
  <c r="X27" i="2"/>
  <c r="N27" i="2"/>
  <c r="J27" i="2"/>
  <c r="F27" i="2"/>
  <c r="L27" i="2"/>
  <c r="H27" i="2"/>
  <c r="D27" i="2"/>
  <c r="R26" i="2"/>
  <c r="K27" i="2"/>
  <c r="G31" i="2"/>
  <c r="U33" i="2"/>
  <c r="Q33" i="2"/>
  <c r="T33" i="2"/>
  <c r="S33" i="2"/>
  <c r="X35" i="2"/>
  <c r="N35" i="2"/>
  <c r="J35" i="2"/>
  <c r="F35" i="2"/>
  <c r="R35" i="2"/>
  <c r="M35" i="2"/>
  <c r="I35" i="2"/>
  <c r="E35" i="2"/>
  <c r="L35" i="2"/>
  <c r="H35" i="2"/>
  <c r="D35" i="2"/>
  <c r="R34" i="2"/>
  <c r="H44" i="2"/>
  <c r="R52" i="2"/>
  <c r="M52" i="2"/>
  <c r="I52" i="2"/>
  <c r="E52" i="2"/>
  <c r="L52" i="2"/>
  <c r="G52" i="2"/>
  <c r="X52" i="2"/>
  <c r="K52" i="2"/>
  <c r="F52" i="2"/>
  <c r="J52" i="2"/>
  <c r="D52" i="2"/>
  <c r="AA3" i="2"/>
  <c r="T2" i="2"/>
  <c r="M3" i="2"/>
  <c r="U5" i="2"/>
  <c r="Q5" i="2"/>
  <c r="X7" i="2"/>
  <c r="N7" i="2"/>
  <c r="J7" i="2"/>
  <c r="F7" i="2"/>
  <c r="R10" i="2"/>
  <c r="X15" i="2"/>
  <c r="N15" i="2"/>
  <c r="J15" i="2"/>
  <c r="F15" i="2"/>
  <c r="H15" i="2"/>
  <c r="M15" i="2"/>
  <c r="L25" i="2"/>
  <c r="H25" i="2"/>
  <c r="D25" i="2"/>
  <c r="X25" i="2"/>
  <c r="N25" i="2"/>
  <c r="J25" i="2"/>
  <c r="F25" i="2"/>
  <c r="K25" i="2"/>
  <c r="L5" i="2"/>
  <c r="H5" i="2"/>
  <c r="D5" i="2"/>
  <c r="I5" i="2"/>
  <c r="Z5" i="2" s="1"/>
  <c r="AB5" i="2" s="1"/>
  <c r="N5" i="2"/>
  <c r="T5" i="2"/>
  <c r="AA6" i="2"/>
  <c r="E7" i="2"/>
  <c r="K7" i="2"/>
  <c r="L9" i="2"/>
  <c r="S9" i="2" s="1"/>
  <c r="U9" i="2" s="1"/>
  <c r="H9" i="2"/>
  <c r="D9" i="2"/>
  <c r="I9" i="2"/>
  <c r="N9" i="2"/>
  <c r="T9" i="2"/>
  <c r="E11" i="2"/>
  <c r="L13" i="2"/>
  <c r="H13" i="2"/>
  <c r="D13" i="2"/>
  <c r="I13" i="2"/>
  <c r="N13" i="2"/>
  <c r="T13" i="2"/>
  <c r="U14" i="2"/>
  <c r="E15" i="2"/>
  <c r="K15" i="2"/>
  <c r="G16" i="2"/>
  <c r="L17" i="2"/>
  <c r="S17" i="2" s="1"/>
  <c r="U17" i="2" s="1"/>
  <c r="H17" i="2"/>
  <c r="D17" i="2"/>
  <c r="I17" i="2"/>
  <c r="N17" i="2"/>
  <c r="T17" i="2"/>
  <c r="U18" i="2"/>
  <c r="I19" i="2"/>
  <c r="X20" i="2"/>
  <c r="X23" i="2"/>
  <c r="N23" i="2"/>
  <c r="J23" i="2"/>
  <c r="F23" i="2"/>
  <c r="L23" i="2"/>
  <c r="S23" i="2" s="1"/>
  <c r="U23" i="2" s="1"/>
  <c r="H23" i="2"/>
  <c r="D23" i="2"/>
  <c r="R22" i="2"/>
  <c r="K23" i="2"/>
  <c r="G25" i="2"/>
  <c r="X26" i="2"/>
  <c r="R40" i="2"/>
  <c r="M40" i="2"/>
  <c r="I40" i="2"/>
  <c r="E40" i="2"/>
  <c r="L40" i="2"/>
  <c r="G40" i="2"/>
  <c r="X40" i="2"/>
  <c r="K40" i="2"/>
  <c r="F40" i="2"/>
  <c r="J40" i="2"/>
  <c r="D40" i="2"/>
  <c r="R43" i="2"/>
  <c r="R48" i="2"/>
  <c r="M48" i="2"/>
  <c r="I48" i="2"/>
  <c r="E48" i="2"/>
  <c r="L48" i="2"/>
  <c r="G48" i="2"/>
  <c r="X48" i="2"/>
  <c r="K48" i="2"/>
  <c r="F48" i="2"/>
  <c r="J48" i="2"/>
  <c r="D48" i="2"/>
  <c r="R6" i="2"/>
  <c r="X11" i="2"/>
  <c r="N11" i="2"/>
  <c r="J11" i="2"/>
  <c r="F11" i="2"/>
  <c r="H11" i="2"/>
  <c r="M11" i="2"/>
  <c r="X13" i="2"/>
  <c r="X14" i="2"/>
  <c r="X18" i="2"/>
  <c r="S20" i="2"/>
  <c r="U21" i="2"/>
  <c r="S21" i="2"/>
  <c r="S27" i="2"/>
  <c r="U27" i="2" s="1"/>
  <c r="X31" i="2"/>
  <c r="N31" i="2"/>
  <c r="J31" i="2"/>
  <c r="F31" i="2"/>
  <c r="R31" i="2"/>
  <c r="M31" i="2"/>
  <c r="I31" i="2"/>
  <c r="E31" i="2"/>
  <c r="L31" i="2"/>
  <c r="H31" i="2"/>
  <c r="D31" i="2"/>
  <c r="R30" i="2"/>
  <c r="S39" i="2"/>
  <c r="R44" i="2"/>
  <c r="M44" i="2"/>
  <c r="I44" i="2"/>
  <c r="E44" i="2"/>
  <c r="L44" i="2"/>
  <c r="G44" i="2"/>
  <c r="X44" i="2"/>
  <c r="K44" i="2"/>
  <c r="F44" i="2"/>
  <c r="J44" i="2"/>
  <c r="D44" i="2"/>
  <c r="S47" i="2"/>
  <c r="X100" i="2"/>
  <c r="X96" i="2"/>
  <c r="X103" i="2"/>
  <c r="X95" i="2"/>
  <c r="X92" i="2"/>
  <c r="X85" i="2"/>
  <c r="X84" i="2"/>
  <c r="X78" i="2"/>
  <c r="X83" i="2"/>
  <c r="X81" i="2"/>
  <c r="X89" i="2"/>
  <c r="X99" i="2"/>
  <c r="X76" i="2"/>
  <c r="X72" i="2"/>
  <c r="X69" i="2"/>
  <c r="X74" i="2"/>
  <c r="X70" i="2"/>
  <c r="X64" i="2"/>
  <c r="X60" i="2"/>
  <c r="X54" i="2"/>
  <c r="X73" i="2"/>
  <c r="X68" i="2"/>
  <c r="X66" i="2"/>
  <c r="X62" i="2"/>
  <c r="X80" i="2"/>
  <c r="X65" i="2"/>
  <c r="X57" i="2"/>
  <c r="R4" i="2"/>
  <c r="M4" i="2"/>
  <c r="I4" i="2"/>
  <c r="E4" i="2"/>
  <c r="X77" i="2"/>
  <c r="X58" i="2"/>
  <c r="X36" i="2"/>
  <c r="X34" i="2"/>
  <c r="X30" i="2"/>
  <c r="X61" i="2"/>
  <c r="X53" i="2"/>
  <c r="X50" i="2"/>
  <c r="X49" i="2"/>
  <c r="X46" i="2"/>
  <c r="X45" i="2"/>
  <c r="X42" i="2"/>
  <c r="X41" i="2"/>
  <c r="X38" i="2"/>
  <c r="X37" i="2"/>
  <c r="H4" i="2"/>
  <c r="N4" i="2"/>
  <c r="E5" i="2"/>
  <c r="J5" i="2"/>
  <c r="AA5" i="2" s="1"/>
  <c r="AB6" i="2"/>
  <c r="G7" i="2"/>
  <c r="L7" i="2"/>
  <c r="R7" i="2"/>
  <c r="R8" i="2"/>
  <c r="M8" i="2"/>
  <c r="I8" i="2"/>
  <c r="E8" i="2"/>
  <c r="H8" i="2"/>
  <c r="N8" i="2"/>
  <c r="E9" i="2"/>
  <c r="J9" i="2"/>
  <c r="G11" i="2"/>
  <c r="L11" i="2"/>
  <c r="R11" i="2"/>
  <c r="R12" i="2"/>
  <c r="M12" i="2"/>
  <c r="I12" i="2"/>
  <c r="E12" i="2"/>
  <c r="H12" i="2"/>
  <c r="Z12" i="2" s="1"/>
  <c r="AB12" i="2" s="1"/>
  <c r="N12" i="2"/>
  <c r="E13" i="2"/>
  <c r="J13" i="2"/>
  <c r="Q14" i="2"/>
  <c r="G15" i="2"/>
  <c r="L15" i="2"/>
  <c r="R15" i="2"/>
  <c r="R16" i="2"/>
  <c r="M16" i="2"/>
  <c r="I16" i="2"/>
  <c r="E16" i="2"/>
  <c r="H16" i="2"/>
  <c r="N16" i="2"/>
  <c r="E17" i="2"/>
  <c r="J17" i="2"/>
  <c r="X19" i="2"/>
  <c r="N19" i="2"/>
  <c r="J19" i="2"/>
  <c r="F19" i="2"/>
  <c r="L19" i="2"/>
  <c r="S19" i="2" s="1"/>
  <c r="U19" i="2" s="1"/>
  <c r="H19" i="2"/>
  <c r="D19" i="2"/>
  <c r="K19" i="2"/>
  <c r="Q20" i="2"/>
  <c r="X22" i="2"/>
  <c r="R24" i="2"/>
  <c r="I25" i="2"/>
  <c r="R25" i="2"/>
  <c r="T32" i="2"/>
  <c r="U32" i="2" s="1"/>
  <c r="X32" i="2"/>
  <c r="S51" i="2"/>
  <c r="Q51" i="2"/>
  <c r="U51" i="2"/>
  <c r="T51" i="2"/>
  <c r="X56" i="2"/>
  <c r="X59" i="2"/>
  <c r="N59" i="2"/>
  <c r="J59" i="2"/>
  <c r="F59" i="2"/>
  <c r="R59" i="2"/>
  <c r="L59" i="2"/>
  <c r="G59" i="2"/>
  <c r="K59" i="2"/>
  <c r="E59" i="2"/>
  <c r="I59" i="2"/>
  <c r="H59" i="2"/>
  <c r="D59" i="2"/>
  <c r="T70" i="2"/>
  <c r="Q70" i="2"/>
  <c r="U70" i="2"/>
  <c r="S70" i="2"/>
  <c r="G20" i="2"/>
  <c r="K20" i="2"/>
  <c r="G24" i="2"/>
  <c r="K24" i="2"/>
  <c r="G28" i="2"/>
  <c r="K28" i="2"/>
  <c r="AA28" i="2" s="1"/>
  <c r="F29" i="2"/>
  <c r="J29" i="2"/>
  <c r="N29" i="2"/>
  <c r="X29" i="2"/>
  <c r="G32" i="2"/>
  <c r="K32" i="2"/>
  <c r="F33" i="2"/>
  <c r="J33" i="2"/>
  <c r="N33" i="2"/>
  <c r="X33" i="2"/>
  <c r="G36" i="2"/>
  <c r="K36" i="2"/>
  <c r="T38" i="2"/>
  <c r="X39" i="2"/>
  <c r="N39" i="2"/>
  <c r="J39" i="2"/>
  <c r="F39" i="2"/>
  <c r="H39" i="2"/>
  <c r="M39" i="2"/>
  <c r="T39" i="2" s="1"/>
  <c r="U39" i="2" s="1"/>
  <c r="T42" i="2"/>
  <c r="X43" i="2"/>
  <c r="N43" i="2"/>
  <c r="J43" i="2"/>
  <c r="F43" i="2"/>
  <c r="H43" i="2"/>
  <c r="M43" i="2"/>
  <c r="T46" i="2"/>
  <c r="X47" i="2"/>
  <c r="N47" i="2"/>
  <c r="J47" i="2"/>
  <c r="F47" i="2"/>
  <c r="H47" i="2"/>
  <c r="M47" i="2"/>
  <c r="T47" i="2" s="1"/>
  <c r="U47" i="2" s="1"/>
  <c r="U49" i="2"/>
  <c r="Q49" i="2"/>
  <c r="X51" i="2"/>
  <c r="N51" i="2"/>
  <c r="J51" i="2"/>
  <c r="F51" i="2"/>
  <c r="H51" i="2"/>
  <c r="M51" i="2"/>
  <c r="U53" i="2"/>
  <c r="Q53" i="2"/>
  <c r="R54" i="2"/>
  <c r="U57" i="2"/>
  <c r="Q57" i="2"/>
  <c r="T57" i="2"/>
  <c r="X63" i="2"/>
  <c r="N63" i="2"/>
  <c r="J63" i="2"/>
  <c r="F63" i="2"/>
  <c r="R63" i="2"/>
  <c r="L63" i="2"/>
  <c r="G63" i="2"/>
  <c r="H63" i="2"/>
  <c r="M63" i="2"/>
  <c r="E63" i="2"/>
  <c r="R62" i="2"/>
  <c r="K63" i="2"/>
  <c r="D63" i="2"/>
  <c r="X71" i="2"/>
  <c r="N71" i="2"/>
  <c r="J71" i="2"/>
  <c r="F71" i="2"/>
  <c r="R71" i="2"/>
  <c r="L71" i="2"/>
  <c r="G71" i="2"/>
  <c r="K71" i="2"/>
  <c r="E71" i="2"/>
  <c r="I71" i="2"/>
  <c r="H71" i="2"/>
  <c r="D71" i="2"/>
  <c r="U73" i="2"/>
  <c r="Q73" i="2"/>
  <c r="T73" i="2"/>
  <c r="S73" i="2"/>
  <c r="T78" i="2"/>
  <c r="S78" i="2"/>
  <c r="Q78" i="2"/>
  <c r="U78" i="2"/>
  <c r="G29" i="2"/>
  <c r="K29" i="2"/>
  <c r="G33" i="2"/>
  <c r="K33" i="2"/>
  <c r="X55" i="2"/>
  <c r="N55" i="2"/>
  <c r="J55" i="2"/>
  <c r="F55" i="2"/>
  <c r="R55" i="2"/>
  <c r="M55" i="2"/>
  <c r="I55" i="2"/>
  <c r="E55" i="2"/>
  <c r="K55" i="2"/>
  <c r="I63" i="2"/>
  <c r="M71" i="2"/>
  <c r="G6" i="2"/>
  <c r="G10" i="2"/>
  <c r="G14" i="2"/>
  <c r="G18" i="2"/>
  <c r="E20" i="2"/>
  <c r="I20" i="2"/>
  <c r="M20" i="2"/>
  <c r="G22" i="2"/>
  <c r="E24" i="2"/>
  <c r="I24" i="2"/>
  <c r="M24" i="2"/>
  <c r="G26" i="2"/>
  <c r="E28" i="2"/>
  <c r="I28" i="2"/>
  <c r="Z28" i="2" s="1"/>
  <c r="AB28" i="2" s="1"/>
  <c r="M28" i="2"/>
  <c r="T28" i="2" s="1"/>
  <c r="U28" i="2" s="1"/>
  <c r="D29" i="2"/>
  <c r="H29" i="2"/>
  <c r="G30" i="2"/>
  <c r="E32" i="2"/>
  <c r="I32" i="2"/>
  <c r="M32" i="2"/>
  <c r="D33" i="2"/>
  <c r="H33" i="2"/>
  <c r="G34" i="2"/>
  <c r="E36" i="2"/>
  <c r="I36" i="2"/>
  <c r="M36" i="2"/>
  <c r="T36" i="2" s="1"/>
  <c r="U36" i="2" s="1"/>
  <c r="L37" i="2"/>
  <c r="S37" i="2" s="1"/>
  <c r="U37" i="2" s="1"/>
  <c r="H37" i="2"/>
  <c r="D37" i="2"/>
  <c r="I37" i="2"/>
  <c r="N37" i="2"/>
  <c r="T37" i="2"/>
  <c r="U38" i="2"/>
  <c r="E39" i="2"/>
  <c r="K39" i="2"/>
  <c r="L41" i="2"/>
  <c r="S41" i="2" s="1"/>
  <c r="U41" i="2" s="1"/>
  <c r="H41" i="2"/>
  <c r="D41" i="2"/>
  <c r="I41" i="2"/>
  <c r="N41" i="2"/>
  <c r="T41" i="2"/>
  <c r="U42" i="2"/>
  <c r="E43" i="2"/>
  <c r="K43" i="2"/>
  <c r="L45" i="2"/>
  <c r="S45" i="2" s="1"/>
  <c r="U45" i="2" s="1"/>
  <c r="H45" i="2"/>
  <c r="D45" i="2"/>
  <c r="I45" i="2"/>
  <c r="N45" i="2"/>
  <c r="T45" i="2"/>
  <c r="U46" i="2"/>
  <c r="E47" i="2"/>
  <c r="K47" i="2"/>
  <c r="L49" i="2"/>
  <c r="H49" i="2"/>
  <c r="D49" i="2"/>
  <c r="I49" i="2"/>
  <c r="N49" i="2"/>
  <c r="T49" i="2"/>
  <c r="U50" i="2"/>
  <c r="E51" i="2"/>
  <c r="K51" i="2"/>
  <c r="L53" i="2"/>
  <c r="H53" i="2"/>
  <c r="D53" i="2"/>
  <c r="I53" i="2"/>
  <c r="N53" i="2"/>
  <c r="T53" i="2"/>
  <c r="D55" i="2"/>
  <c r="L55" i="2"/>
  <c r="R56" i="2"/>
  <c r="M56" i="2"/>
  <c r="I56" i="2"/>
  <c r="E56" i="2"/>
  <c r="L56" i="2"/>
  <c r="H56" i="2"/>
  <c r="D56" i="2"/>
  <c r="K56" i="2"/>
  <c r="X67" i="2"/>
  <c r="N67" i="2"/>
  <c r="J67" i="2"/>
  <c r="F67" i="2"/>
  <c r="R67" i="2"/>
  <c r="L67" i="2"/>
  <c r="G67" i="2"/>
  <c r="H67" i="2"/>
  <c r="M67" i="2"/>
  <c r="E67" i="2"/>
  <c r="R66" i="2"/>
  <c r="K67" i="2"/>
  <c r="D67" i="2"/>
  <c r="U61" i="2"/>
  <c r="Q61" i="2"/>
  <c r="U65" i="2"/>
  <c r="Q65" i="2"/>
  <c r="U69" i="2"/>
  <c r="Q69" i="2"/>
  <c r="T69" i="2"/>
  <c r="T74" i="2"/>
  <c r="Q74" i="2"/>
  <c r="U74" i="2"/>
  <c r="S74" i="2"/>
  <c r="U88" i="2"/>
  <c r="Q88" i="2"/>
  <c r="T88" i="2"/>
  <c r="S88" i="2"/>
  <c r="L57" i="2"/>
  <c r="H57" i="2"/>
  <c r="D57" i="2"/>
  <c r="I57" i="2"/>
  <c r="N57" i="2"/>
  <c r="L61" i="2"/>
  <c r="H61" i="2"/>
  <c r="D61" i="2"/>
  <c r="J61" i="2"/>
  <c r="E61" i="2"/>
  <c r="K61" i="2"/>
  <c r="S61" i="2"/>
  <c r="L65" i="2"/>
  <c r="H65" i="2"/>
  <c r="D65" i="2"/>
  <c r="J65" i="2"/>
  <c r="E65" i="2"/>
  <c r="K65" i="2"/>
  <c r="S65" i="2"/>
  <c r="S69" i="2"/>
  <c r="X94" i="2"/>
  <c r="N94" i="2"/>
  <c r="J94" i="2"/>
  <c r="F94" i="2"/>
  <c r="R94" i="2"/>
  <c r="M94" i="2"/>
  <c r="I94" i="2"/>
  <c r="E94" i="2"/>
  <c r="H94" i="2"/>
  <c r="R93" i="2"/>
  <c r="G94" i="2"/>
  <c r="L94" i="2"/>
  <c r="D94" i="2"/>
  <c r="K94" i="2"/>
  <c r="G38" i="2"/>
  <c r="G42" i="2"/>
  <c r="G46" i="2"/>
  <c r="G50" i="2"/>
  <c r="G54" i="2"/>
  <c r="E57" i="2"/>
  <c r="J57" i="2"/>
  <c r="R60" i="2"/>
  <c r="M60" i="2"/>
  <c r="I60" i="2"/>
  <c r="E60" i="2"/>
  <c r="N60" i="2"/>
  <c r="H60" i="2"/>
  <c r="J60" i="2"/>
  <c r="F61" i="2"/>
  <c r="M61" i="2"/>
  <c r="T61" i="2"/>
  <c r="F65" i="2"/>
  <c r="M65" i="2"/>
  <c r="T65" i="2"/>
  <c r="X75" i="2"/>
  <c r="N75" i="2"/>
  <c r="J75" i="2"/>
  <c r="F75" i="2"/>
  <c r="R75" i="2"/>
  <c r="L75" i="2"/>
  <c r="G75" i="2"/>
  <c r="K75" i="2"/>
  <c r="E75" i="2"/>
  <c r="I75" i="2"/>
  <c r="D75" i="2"/>
  <c r="U77" i="2"/>
  <c r="Q77" i="2"/>
  <c r="T77" i="2"/>
  <c r="S77" i="2"/>
  <c r="R79" i="2"/>
  <c r="N79" i="2"/>
  <c r="J79" i="2"/>
  <c r="F79" i="2"/>
  <c r="M79" i="2"/>
  <c r="I79" i="2"/>
  <c r="E79" i="2"/>
  <c r="K79" i="2"/>
  <c r="T81" i="2"/>
  <c r="Q81" i="2"/>
  <c r="U81" i="2"/>
  <c r="X82" i="2"/>
  <c r="N82" i="2"/>
  <c r="J82" i="2"/>
  <c r="F82" i="2"/>
  <c r="R82" i="2"/>
  <c r="L82" i="2"/>
  <c r="G82" i="2"/>
  <c r="K82" i="2"/>
  <c r="E82" i="2"/>
  <c r="M82" i="2"/>
  <c r="O86" i="2"/>
  <c r="A86" i="2" s="1"/>
  <c r="V86" i="2"/>
  <c r="L69" i="2"/>
  <c r="H69" i="2"/>
  <c r="D69" i="2"/>
  <c r="I69" i="2"/>
  <c r="N69" i="2"/>
  <c r="L73" i="2"/>
  <c r="H73" i="2"/>
  <c r="D73" i="2"/>
  <c r="I73" i="2"/>
  <c r="N73" i="2"/>
  <c r="L77" i="2"/>
  <c r="H77" i="2"/>
  <c r="D77" i="2"/>
  <c r="I77" i="2"/>
  <c r="N77" i="2"/>
  <c r="D79" i="2"/>
  <c r="L79" i="2"/>
  <c r="X79" i="2"/>
  <c r="U80" i="2"/>
  <c r="Q80" i="2"/>
  <c r="T80" i="2"/>
  <c r="S81" i="2"/>
  <c r="D82" i="2"/>
  <c r="R64" i="2"/>
  <c r="M64" i="2"/>
  <c r="I64" i="2"/>
  <c r="E64" i="2"/>
  <c r="H64" i="2"/>
  <c r="N64" i="2"/>
  <c r="R68" i="2"/>
  <c r="M68" i="2"/>
  <c r="I68" i="2"/>
  <c r="E68" i="2"/>
  <c r="H68" i="2"/>
  <c r="N68" i="2"/>
  <c r="E69" i="2"/>
  <c r="J69" i="2"/>
  <c r="R72" i="2"/>
  <c r="M72" i="2"/>
  <c r="I72" i="2"/>
  <c r="E72" i="2"/>
  <c r="H72" i="2"/>
  <c r="N72" i="2"/>
  <c r="E73" i="2"/>
  <c r="J73" i="2"/>
  <c r="R76" i="2"/>
  <c r="M76" i="2"/>
  <c r="I76" i="2"/>
  <c r="E76" i="2"/>
  <c r="H76" i="2"/>
  <c r="N76" i="2"/>
  <c r="E77" i="2"/>
  <c r="J77" i="2"/>
  <c r="G79" i="2"/>
  <c r="S80" i="2"/>
  <c r="H82" i="2"/>
  <c r="L80" i="2"/>
  <c r="H80" i="2"/>
  <c r="D80" i="2"/>
  <c r="I80" i="2"/>
  <c r="N80" i="2"/>
  <c r="L84" i="2"/>
  <c r="H84" i="2"/>
  <c r="D84" i="2"/>
  <c r="I84" i="2"/>
  <c r="N84" i="2"/>
  <c r="U85" i="2"/>
  <c r="K88" i="2"/>
  <c r="X90" i="2"/>
  <c r="N90" i="2"/>
  <c r="J90" i="2"/>
  <c r="F90" i="2"/>
  <c r="R90" i="2"/>
  <c r="L90" i="2"/>
  <c r="G90" i="2"/>
  <c r="K90" i="2"/>
  <c r="E90" i="2"/>
  <c r="I90" i="2"/>
  <c r="D90" i="2"/>
  <c r="U96" i="2"/>
  <c r="Q96" i="2"/>
  <c r="T96" i="2"/>
  <c r="S96" i="2"/>
  <c r="G58" i="2"/>
  <c r="G62" i="2"/>
  <c r="G66" i="2"/>
  <c r="G70" i="2"/>
  <c r="G74" i="2"/>
  <c r="G78" i="2"/>
  <c r="E80" i="2"/>
  <c r="J80" i="2"/>
  <c r="R83" i="2"/>
  <c r="M83" i="2"/>
  <c r="I83" i="2"/>
  <c r="E83" i="2"/>
  <c r="H83" i="2"/>
  <c r="N83" i="2"/>
  <c r="E84" i="2"/>
  <c r="J84" i="2"/>
  <c r="Q85" i="2"/>
  <c r="H90" i="2"/>
  <c r="X98" i="2"/>
  <c r="N98" i="2"/>
  <c r="J98" i="2"/>
  <c r="F98" i="2"/>
  <c r="R98" i="2"/>
  <c r="M98" i="2"/>
  <c r="I98" i="2"/>
  <c r="E98" i="2"/>
  <c r="L98" i="2"/>
  <c r="H98" i="2"/>
  <c r="D98" i="2"/>
  <c r="R97" i="2"/>
  <c r="K98" i="2"/>
  <c r="G98" i="2"/>
  <c r="U84" i="2"/>
  <c r="Q84" i="2"/>
  <c r="T86" i="2"/>
  <c r="S86" i="2"/>
  <c r="L88" i="2"/>
  <c r="J88" i="2"/>
  <c r="F88" i="2"/>
  <c r="N88" i="2"/>
  <c r="I88" i="2"/>
  <c r="E88" i="2"/>
  <c r="M88" i="2"/>
  <c r="H88" i="2"/>
  <c r="D88" i="2"/>
  <c r="X88" i="2"/>
  <c r="T89" i="2"/>
  <c r="Q89" i="2"/>
  <c r="U89" i="2"/>
  <c r="S89" i="2"/>
  <c r="U100" i="2"/>
  <c r="Q100" i="2"/>
  <c r="T100" i="2"/>
  <c r="S100" i="2"/>
  <c r="G81" i="2"/>
  <c r="G85" i="2"/>
  <c r="F86" i="2"/>
  <c r="J86" i="2"/>
  <c r="N86" i="2"/>
  <c r="X86" i="2"/>
  <c r="E87" i="2"/>
  <c r="I87" i="2"/>
  <c r="M87" i="2"/>
  <c r="R87" i="2"/>
  <c r="U92" i="2"/>
  <c r="Q92" i="2"/>
  <c r="T92" i="2"/>
  <c r="R95" i="2"/>
  <c r="M95" i="2"/>
  <c r="I95" i="2"/>
  <c r="E95" i="2"/>
  <c r="L95" i="2"/>
  <c r="H95" i="2"/>
  <c r="D95" i="2"/>
  <c r="K95" i="2"/>
  <c r="U103" i="2"/>
  <c r="Q103" i="2"/>
  <c r="T103" i="2"/>
  <c r="S103" i="2"/>
  <c r="G86" i="2"/>
  <c r="F87" i="2"/>
  <c r="J87" i="2"/>
  <c r="N87" i="2"/>
  <c r="X87" i="2"/>
  <c r="R91" i="2"/>
  <c r="M91" i="2"/>
  <c r="I91" i="2"/>
  <c r="E91" i="2"/>
  <c r="L91" i="2"/>
  <c r="H91" i="2"/>
  <c r="D91" i="2"/>
  <c r="K91" i="2"/>
  <c r="X102" i="2"/>
  <c r="N102" i="2"/>
  <c r="J102" i="2"/>
  <c r="F102" i="2"/>
  <c r="R102" i="2"/>
  <c r="M102" i="2"/>
  <c r="I102" i="2"/>
  <c r="E102" i="2"/>
  <c r="L102" i="2"/>
  <c r="H102" i="2"/>
  <c r="D102" i="2"/>
  <c r="G87" i="2"/>
  <c r="N91" i="2"/>
  <c r="X91" i="2"/>
  <c r="U99" i="2"/>
  <c r="Q99" i="2"/>
  <c r="T99" i="2"/>
  <c r="S99" i="2"/>
  <c r="G102" i="2"/>
  <c r="G99" i="2"/>
  <c r="K99" i="2"/>
  <c r="E101" i="2"/>
  <c r="I101" i="2"/>
  <c r="M101" i="2"/>
  <c r="R101" i="2"/>
  <c r="G103" i="2"/>
  <c r="K103" i="2"/>
  <c r="G92" i="2"/>
  <c r="F93" i="2"/>
  <c r="J93" i="2"/>
  <c r="N93" i="2"/>
  <c r="X93" i="2"/>
  <c r="G96" i="2"/>
  <c r="F97" i="2"/>
  <c r="J97" i="2"/>
  <c r="N97" i="2"/>
  <c r="X97" i="2"/>
  <c r="D99" i="2"/>
  <c r="H99" i="2"/>
  <c r="L99" i="2"/>
  <c r="G100" i="2"/>
  <c r="F101" i="2"/>
  <c r="J101" i="2"/>
  <c r="N101" i="2"/>
  <c r="X101" i="2"/>
  <c r="D103" i="2"/>
  <c r="H103" i="2"/>
  <c r="L103" i="2"/>
  <c r="G89" i="2"/>
  <c r="G93" i="2"/>
  <c r="G97" i="2"/>
  <c r="E99" i="2"/>
  <c r="I99" i="2"/>
  <c r="M99" i="2"/>
  <c r="G101" i="2"/>
  <c r="E103" i="2"/>
  <c r="I103" i="2"/>
  <c r="M103" i="2"/>
  <c r="AB8" i="2" l="1"/>
  <c r="V99" i="2"/>
  <c r="O99" i="2"/>
  <c r="A99" i="2" s="1"/>
  <c r="O89" i="2"/>
  <c r="A89" i="2" s="1"/>
  <c r="V89" i="2"/>
  <c r="AB75" i="2"/>
  <c r="Y75" i="2"/>
  <c r="AA75" i="2"/>
  <c r="Z75" i="2"/>
  <c r="V69" i="2"/>
  <c r="O69" i="2"/>
  <c r="A69" i="2" s="1"/>
  <c r="V61" i="2"/>
  <c r="O61" i="2"/>
  <c r="A61" i="2" s="1"/>
  <c r="T66" i="2"/>
  <c r="Q66" i="2"/>
  <c r="S66" i="2"/>
  <c r="U66" i="2"/>
  <c r="AB71" i="2"/>
  <c r="Y71" i="2"/>
  <c r="AA71" i="2"/>
  <c r="Z71" i="2"/>
  <c r="O70" i="2"/>
  <c r="A70" i="2" s="1"/>
  <c r="V70" i="2"/>
  <c r="T16" i="2"/>
  <c r="S16" i="2"/>
  <c r="Q16" i="2"/>
  <c r="U16" i="2"/>
  <c r="Y50" i="2"/>
  <c r="AA50" i="2"/>
  <c r="Z50" i="2"/>
  <c r="AB50" i="2"/>
  <c r="AA60" i="2"/>
  <c r="Z60" i="2"/>
  <c r="Y60" i="2"/>
  <c r="AB60" i="2"/>
  <c r="Z84" i="2"/>
  <c r="AB84" i="2"/>
  <c r="AA84" i="2"/>
  <c r="Y84" i="2"/>
  <c r="AA48" i="2"/>
  <c r="Y48" i="2"/>
  <c r="Z48" i="2"/>
  <c r="AB48" i="2" s="1"/>
  <c r="AB23" i="2"/>
  <c r="Z23" i="2"/>
  <c r="Y23" i="2"/>
  <c r="AA23" i="2"/>
  <c r="Z25" i="2"/>
  <c r="AB25" i="2"/>
  <c r="AA25" i="2"/>
  <c r="Y25" i="2"/>
  <c r="AB7" i="2"/>
  <c r="Y7" i="2"/>
  <c r="AA7" i="2"/>
  <c r="Z7" i="2"/>
  <c r="S52" i="2"/>
  <c r="Q52" i="2"/>
  <c r="U52" i="2"/>
  <c r="T52" i="2"/>
  <c r="O33" i="2"/>
  <c r="A33" i="2" s="1"/>
  <c r="V33" i="2"/>
  <c r="T26" i="2"/>
  <c r="Q26" i="2"/>
  <c r="U26" i="2"/>
  <c r="S26" i="2"/>
  <c r="AA4" i="2"/>
  <c r="Z4" i="2"/>
  <c r="AB4" i="2" s="1"/>
  <c r="Y4" i="2"/>
  <c r="Y10" i="2"/>
  <c r="AA10" i="2"/>
  <c r="Z10" i="2"/>
  <c r="AB10" i="2" s="1"/>
  <c r="O58" i="2"/>
  <c r="A58" i="2" s="1"/>
  <c r="V58" i="2"/>
  <c r="S98" i="2"/>
  <c r="U98" i="2"/>
  <c r="Q98" i="2"/>
  <c r="T98" i="2"/>
  <c r="AB98" i="2"/>
  <c r="AA98" i="2"/>
  <c r="Z98" i="2"/>
  <c r="Y98" i="2"/>
  <c r="T76" i="2"/>
  <c r="S76" i="2"/>
  <c r="Q76" i="2"/>
  <c r="U76" i="2"/>
  <c r="T72" i="2"/>
  <c r="S72" i="2"/>
  <c r="Q72" i="2"/>
  <c r="U72" i="2"/>
  <c r="T68" i="2"/>
  <c r="S68" i="2"/>
  <c r="Q68" i="2"/>
  <c r="U68" i="2"/>
  <c r="AA79" i="2"/>
  <c r="Z79" i="2"/>
  <c r="Y79" i="2"/>
  <c r="AB79" i="2"/>
  <c r="T79" i="2"/>
  <c r="S79" i="2"/>
  <c r="U79" i="2"/>
  <c r="Q79" i="2"/>
  <c r="T60" i="2"/>
  <c r="Q60" i="2"/>
  <c r="U60" i="2"/>
  <c r="S60" i="2"/>
  <c r="T93" i="2"/>
  <c r="S93" i="2"/>
  <c r="Q93" i="2"/>
  <c r="U93" i="2"/>
  <c r="V88" i="2"/>
  <c r="O88" i="2"/>
  <c r="A88" i="2" s="1"/>
  <c r="O74" i="2"/>
  <c r="A74" i="2" s="1"/>
  <c r="V74" i="2"/>
  <c r="S63" i="2"/>
  <c r="U63" i="2"/>
  <c r="T63" i="2"/>
  <c r="Q63" i="2"/>
  <c r="AB63" i="2"/>
  <c r="Y63" i="2"/>
  <c r="AA63" i="2"/>
  <c r="Z63" i="2"/>
  <c r="T54" i="2"/>
  <c r="S54" i="2"/>
  <c r="U54" i="2"/>
  <c r="Q54" i="2"/>
  <c r="AB51" i="2"/>
  <c r="AA51" i="2"/>
  <c r="Z51" i="2"/>
  <c r="Y51" i="2"/>
  <c r="AB47" i="2"/>
  <c r="AA47" i="2"/>
  <c r="Z47" i="2"/>
  <c r="Y47" i="2"/>
  <c r="S59" i="2"/>
  <c r="Q59" i="2"/>
  <c r="U59" i="2"/>
  <c r="T59" i="2"/>
  <c r="AB59" i="2"/>
  <c r="Y59" i="2"/>
  <c r="AA59" i="2"/>
  <c r="Z59" i="2"/>
  <c r="V51" i="2"/>
  <c r="O51" i="2"/>
  <c r="A51" i="2" s="1"/>
  <c r="T24" i="2"/>
  <c r="S24" i="2"/>
  <c r="Q24" i="2"/>
  <c r="U24" i="2"/>
  <c r="S15" i="2"/>
  <c r="U15" i="2" s="1"/>
  <c r="T15" i="2"/>
  <c r="S11" i="2"/>
  <c r="U11" i="2" s="1"/>
  <c r="T11" i="2"/>
  <c r="Z37" i="2"/>
  <c r="AB37" i="2" s="1"/>
  <c r="AA37" i="2"/>
  <c r="Y37" i="2"/>
  <c r="Z45" i="2"/>
  <c r="AB45" i="2" s="1"/>
  <c r="AA45" i="2"/>
  <c r="Y45" i="2"/>
  <c r="Z53" i="2"/>
  <c r="AA53" i="2"/>
  <c r="Y53" i="2"/>
  <c r="AB53" i="2"/>
  <c r="AA36" i="2"/>
  <c r="Y36" i="2"/>
  <c r="AB36" i="2"/>
  <c r="Z36" i="2"/>
  <c r="Z65" i="2"/>
  <c r="AB65" i="2"/>
  <c r="AA65" i="2"/>
  <c r="Y65" i="2"/>
  <c r="AA68" i="2"/>
  <c r="Z68" i="2"/>
  <c r="Y68" i="2"/>
  <c r="AB68" i="2"/>
  <c r="AA64" i="2"/>
  <c r="Z64" i="2"/>
  <c r="Y64" i="2"/>
  <c r="AB64" i="2"/>
  <c r="AA72" i="2"/>
  <c r="Z72" i="2"/>
  <c r="Y72" i="2"/>
  <c r="AB72" i="2"/>
  <c r="Y81" i="2"/>
  <c r="AB81" i="2"/>
  <c r="AA81" i="2"/>
  <c r="Z81" i="2"/>
  <c r="Y85" i="2"/>
  <c r="AB85" i="2"/>
  <c r="AA85" i="2"/>
  <c r="Z85" i="2"/>
  <c r="Z96" i="2"/>
  <c r="Y96" i="2"/>
  <c r="AB96" i="2"/>
  <c r="AA96" i="2"/>
  <c r="S44" i="2"/>
  <c r="U44" i="2"/>
  <c r="T44" i="2"/>
  <c r="S31" i="2"/>
  <c r="U31" i="2" s="1"/>
  <c r="T31" i="2"/>
  <c r="AA31" i="2"/>
  <c r="Z31" i="2"/>
  <c r="AB31" i="2" s="1"/>
  <c r="Y31" i="2"/>
  <c r="Y18" i="2"/>
  <c r="AA18" i="2"/>
  <c r="AB18" i="2"/>
  <c r="Z18" i="2"/>
  <c r="AB11" i="2"/>
  <c r="Y11" i="2"/>
  <c r="Z11" i="2"/>
  <c r="AA11" i="2"/>
  <c r="T22" i="2"/>
  <c r="U22" i="2"/>
  <c r="S22" i="2"/>
  <c r="Q22" i="2"/>
  <c r="AA20" i="2"/>
  <c r="Y20" i="2"/>
  <c r="Z20" i="2"/>
  <c r="AB20" i="2" s="1"/>
  <c r="V5" i="2"/>
  <c r="O5" i="2"/>
  <c r="A5" i="2" s="1"/>
  <c r="S35" i="2"/>
  <c r="U35" i="2" s="1"/>
  <c r="T35" i="2"/>
  <c r="AB35" i="2"/>
  <c r="AA35" i="2"/>
  <c r="Z35" i="2"/>
  <c r="Y35" i="2"/>
  <c r="AA24" i="2"/>
  <c r="Y24" i="2"/>
  <c r="Z24" i="2"/>
  <c r="AB24" i="2" s="1"/>
  <c r="Z9" i="2"/>
  <c r="AB9" i="2" s="1"/>
  <c r="AA9" i="2"/>
  <c r="Y9" i="2"/>
  <c r="Y86" i="2"/>
  <c r="AB86" i="2"/>
  <c r="AA86" i="2"/>
  <c r="Z86" i="2"/>
  <c r="O100" i="2"/>
  <c r="A100" i="2" s="1"/>
  <c r="V100" i="2"/>
  <c r="O81" i="2"/>
  <c r="A81" i="2" s="1"/>
  <c r="V81" i="2"/>
  <c r="V77" i="2"/>
  <c r="O77" i="2"/>
  <c r="A77" i="2" s="1"/>
  <c r="S75" i="2"/>
  <c r="Q75" i="2"/>
  <c r="U75" i="2"/>
  <c r="T75" i="2"/>
  <c r="AB55" i="2"/>
  <c r="AA55" i="2"/>
  <c r="Z55" i="2"/>
  <c r="Y55" i="2"/>
  <c r="S71" i="2"/>
  <c r="Q71" i="2"/>
  <c r="U71" i="2"/>
  <c r="T71" i="2"/>
  <c r="T12" i="2"/>
  <c r="S12" i="2"/>
  <c r="Q12" i="2"/>
  <c r="U12" i="2"/>
  <c r="S7" i="2"/>
  <c r="U7" i="2" s="1"/>
  <c r="T7" i="2"/>
  <c r="Y42" i="2"/>
  <c r="AA42" i="2"/>
  <c r="Z42" i="2"/>
  <c r="AB42" i="2" s="1"/>
  <c r="Y34" i="2"/>
  <c r="AB34" i="2"/>
  <c r="AA34" i="2"/>
  <c r="Z34" i="2"/>
  <c r="Y66" i="2"/>
  <c r="AB66" i="2"/>
  <c r="AA66" i="2"/>
  <c r="Z66" i="2"/>
  <c r="Y89" i="2"/>
  <c r="AB89" i="2"/>
  <c r="AA89" i="2"/>
  <c r="Z89" i="2"/>
  <c r="AA40" i="2"/>
  <c r="Y40" i="2"/>
  <c r="AB40" i="2"/>
  <c r="Z40" i="2"/>
  <c r="Z88" i="2"/>
  <c r="AB88" i="2"/>
  <c r="AA88" i="2"/>
  <c r="Y88" i="2"/>
  <c r="V84" i="2"/>
  <c r="O84" i="2"/>
  <c r="A84" i="2" s="1"/>
  <c r="T97" i="2"/>
  <c r="S97" i="2"/>
  <c r="U97" i="2"/>
  <c r="Q97" i="2"/>
  <c r="O96" i="2"/>
  <c r="A96" i="2" s="1"/>
  <c r="V96" i="2"/>
  <c r="S90" i="2"/>
  <c r="Q90" i="2"/>
  <c r="U90" i="2"/>
  <c r="T90" i="2"/>
  <c r="AB90" i="2"/>
  <c r="AA90" i="2"/>
  <c r="Y90" i="2"/>
  <c r="Z90" i="2"/>
  <c r="S82" i="2"/>
  <c r="Q82" i="2"/>
  <c r="T82" i="2"/>
  <c r="U82" i="2"/>
  <c r="AB82" i="2"/>
  <c r="Y82" i="2"/>
  <c r="AA82" i="2"/>
  <c r="Z82" i="2"/>
  <c r="S94" i="2"/>
  <c r="Q94" i="2"/>
  <c r="U94" i="2"/>
  <c r="T94" i="2"/>
  <c r="AB94" i="2"/>
  <c r="AA94" i="2"/>
  <c r="Z94" i="2"/>
  <c r="Y94" i="2"/>
  <c r="V65" i="2"/>
  <c r="O65" i="2"/>
  <c r="A65" i="2" s="1"/>
  <c r="S67" i="2"/>
  <c r="U67" i="2"/>
  <c r="T67" i="2"/>
  <c r="Q67" i="2"/>
  <c r="AB67" i="2"/>
  <c r="Y67" i="2"/>
  <c r="AA67" i="2"/>
  <c r="Z67" i="2"/>
  <c r="U56" i="2"/>
  <c r="Q56" i="2"/>
  <c r="T56" i="2"/>
  <c r="S56" i="2"/>
  <c r="O78" i="2"/>
  <c r="A78" i="2" s="1"/>
  <c r="V78" i="2"/>
  <c r="V53" i="2"/>
  <c r="O53" i="2"/>
  <c r="A53" i="2" s="1"/>
  <c r="O49" i="2"/>
  <c r="A49" i="2" s="1"/>
  <c r="V49" i="2"/>
  <c r="AA43" i="2"/>
  <c r="AB43" i="2" s="1"/>
  <c r="Z43" i="2"/>
  <c r="Y43" i="2"/>
  <c r="Z33" i="2"/>
  <c r="AB33" i="2" s="1"/>
  <c r="Y33" i="2"/>
  <c r="AA33" i="2"/>
  <c r="AA56" i="2"/>
  <c r="Z56" i="2"/>
  <c r="AB56" i="2"/>
  <c r="Y56" i="2"/>
  <c r="Y22" i="2"/>
  <c r="AA22" i="2"/>
  <c r="Z22" i="2"/>
  <c r="AB22" i="2" s="1"/>
  <c r="Y38" i="2"/>
  <c r="AA38" i="2"/>
  <c r="AB38" i="2" s="1"/>
  <c r="Z38" i="2"/>
  <c r="Y46" i="2"/>
  <c r="AA46" i="2"/>
  <c r="AB46" i="2" s="1"/>
  <c r="Z46" i="2"/>
  <c r="Z61" i="2"/>
  <c r="AB61" i="2"/>
  <c r="AA61" i="2"/>
  <c r="Y61" i="2"/>
  <c r="Y58" i="2"/>
  <c r="AB58" i="2"/>
  <c r="AA58" i="2"/>
  <c r="Z58" i="2"/>
  <c r="Z80" i="2"/>
  <c r="AB80" i="2"/>
  <c r="AA80" i="2"/>
  <c r="Y80" i="2"/>
  <c r="Z73" i="2"/>
  <c r="AB73" i="2"/>
  <c r="AA73" i="2"/>
  <c r="Y73" i="2"/>
  <c r="Y70" i="2"/>
  <c r="AB70" i="2"/>
  <c r="AA70" i="2"/>
  <c r="Z70" i="2"/>
  <c r="AA76" i="2"/>
  <c r="Z76" i="2"/>
  <c r="Y76" i="2"/>
  <c r="AB76" i="2"/>
  <c r="AA83" i="2"/>
  <c r="AB83" i="2"/>
  <c r="Z83" i="2"/>
  <c r="Y83" i="2"/>
  <c r="Z92" i="2"/>
  <c r="Y92" i="2"/>
  <c r="AB92" i="2"/>
  <c r="AA92" i="2"/>
  <c r="Z100" i="2"/>
  <c r="Y100" i="2"/>
  <c r="AB100" i="2"/>
  <c r="AA100" i="2"/>
  <c r="T30" i="2"/>
  <c r="S30" i="2"/>
  <c r="U30" i="2" s="1"/>
  <c r="Y14" i="2"/>
  <c r="AB14" i="2"/>
  <c r="AA14" i="2"/>
  <c r="Z14" i="2"/>
  <c r="T6" i="2"/>
  <c r="S6" i="2"/>
  <c r="U6" i="2" s="1"/>
  <c r="S48" i="2"/>
  <c r="U48" i="2" s="1"/>
  <c r="T48" i="2"/>
  <c r="S40" i="2"/>
  <c r="U40" i="2" s="1"/>
  <c r="T40" i="2"/>
  <c r="Y26" i="2"/>
  <c r="AA26" i="2"/>
  <c r="AB26" i="2" s="1"/>
  <c r="Z26" i="2"/>
  <c r="T10" i="2"/>
  <c r="Q10" i="2"/>
  <c r="U10" i="2"/>
  <c r="S10" i="2"/>
  <c r="AA52" i="2"/>
  <c r="Y52" i="2"/>
  <c r="AB52" i="2"/>
  <c r="Z52" i="2"/>
  <c r="T34" i="2"/>
  <c r="S34" i="2"/>
  <c r="U34" i="2" s="1"/>
  <c r="Y93" i="2"/>
  <c r="AB93" i="2"/>
  <c r="AA93" i="2"/>
  <c r="Z93" i="2"/>
  <c r="Y87" i="2"/>
  <c r="AB87" i="2"/>
  <c r="AA87" i="2"/>
  <c r="Z87" i="2"/>
  <c r="U95" i="2"/>
  <c r="Q95" i="2"/>
  <c r="T95" i="2"/>
  <c r="S95" i="2"/>
  <c r="T87" i="2"/>
  <c r="S87" i="2"/>
  <c r="U87" i="2"/>
  <c r="Q87" i="2"/>
  <c r="S55" i="2"/>
  <c r="U55" i="2"/>
  <c r="T55" i="2"/>
  <c r="Q55" i="2"/>
  <c r="Z29" i="2"/>
  <c r="AB29" i="2" s="1"/>
  <c r="Y29" i="2"/>
  <c r="AA29" i="2"/>
  <c r="O14" i="2"/>
  <c r="A14" i="2" s="1"/>
  <c r="V14" i="2"/>
  <c r="Z57" i="2"/>
  <c r="AB57" i="2"/>
  <c r="AA57" i="2"/>
  <c r="Y57" i="2"/>
  <c r="Z69" i="2"/>
  <c r="AB69" i="2"/>
  <c r="AA69" i="2"/>
  <c r="Y69" i="2"/>
  <c r="AA103" i="2"/>
  <c r="Z103" i="2"/>
  <c r="Y103" i="2"/>
  <c r="AB103" i="2"/>
  <c r="AA91" i="2"/>
  <c r="Z91" i="2"/>
  <c r="AB91" i="2"/>
  <c r="Y91" i="2"/>
  <c r="O92" i="2"/>
  <c r="A92" i="2" s="1"/>
  <c r="V92" i="2"/>
  <c r="Y101" i="2"/>
  <c r="AB101" i="2"/>
  <c r="AA101" i="2"/>
  <c r="Z101" i="2"/>
  <c r="Y97" i="2"/>
  <c r="AB97" i="2"/>
  <c r="AA97" i="2"/>
  <c r="Z97" i="2"/>
  <c r="T101" i="2"/>
  <c r="S101" i="2"/>
  <c r="Q101" i="2"/>
  <c r="U101" i="2"/>
  <c r="S102" i="2"/>
  <c r="U102" i="2"/>
  <c r="Q102" i="2"/>
  <c r="T102" i="2"/>
  <c r="AB102" i="2"/>
  <c r="AA102" i="2"/>
  <c r="Z102" i="2"/>
  <c r="Y102" i="2"/>
  <c r="U91" i="2"/>
  <c r="Q91" i="2"/>
  <c r="T91" i="2"/>
  <c r="S91" i="2"/>
  <c r="V103" i="2"/>
  <c r="O103" i="2"/>
  <c r="A103" i="2" s="1"/>
  <c r="O85" i="2"/>
  <c r="A85" i="2" s="1"/>
  <c r="V85" i="2"/>
  <c r="U83" i="2"/>
  <c r="T83" i="2"/>
  <c r="S83" i="2"/>
  <c r="Q83" i="2"/>
  <c r="T64" i="2"/>
  <c r="Q64" i="2"/>
  <c r="U64" i="2"/>
  <c r="S64" i="2"/>
  <c r="V80" i="2"/>
  <c r="O80" i="2"/>
  <c r="A80" i="2" s="1"/>
  <c r="V73" i="2"/>
  <c r="O73" i="2"/>
  <c r="A73" i="2" s="1"/>
  <c r="T62" i="2"/>
  <c r="Q62" i="2"/>
  <c r="S62" i="2"/>
  <c r="U62" i="2"/>
  <c r="V57" i="2"/>
  <c r="O57" i="2"/>
  <c r="A57" i="2" s="1"/>
  <c r="AA39" i="2"/>
  <c r="Z39" i="2"/>
  <c r="AB39" i="2" s="1"/>
  <c r="Y39" i="2"/>
  <c r="AA32" i="2"/>
  <c r="Z32" i="2"/>
  <c r="AB32" i="2" s="1"/>
  <c r="Y32" i="2"/>
  <c r="S25" i="2"/>
  <c r="U25" i="2" s="1"/>
  <c r="T25" i="2"/>
  <c r="V20" i="2"/>
  <c r="O20" i="2"/>
  <c r="A20" i="2" s="1"/>
  <c r="AB19" i="2"/>
  <c r="Z19" i="2"/>
  <c r="AA19" i="2"/>
  <c r="Y19" i="2"/>
  <c r="T8" i="2"/>
  <c r="U8" i="2" s="1"/>
  <c r="S8" i="2"/>
  <c r="Z41" i="2"/>
  <c r="AB41" i="2" s="1"/>
  <c r="AA41" i="2"/>
  <c r="Y41" i="2"/>
  <c r="Z49" i="2"/>
  <c r="AB49" i="2" s="1"/>
  <c r="AA49" i="2"/>
  <c r="Y49" i="2"/>
  <c r="Y30" i="2"/>
  <c r="AA30" i="2"/>
  <c r="Z30" i="2"/>
  <c r="AB30" i="2" s="1"/>
  <c r="Z77" i="2"/>
  <c r="AB77" i="2"/>
  <c r="AA77" i="2"/>
  <c r="Y77" i="2"/>
  <c r="T4" i="2"/>
  <c r="U4" i="2" s="1"/>
  <c r="S4" i="2"/>
  <c r="Y62" i="2"/>
  <c r="AB62" i="2"/>
  <c r="AA62" i="2"/>
  <c r="Z62" i="2"/>
  <c r="Y54" i="2"/>
  <c r="AB54" i="2"/>
  <c r="AA54" i="2"/>
  <c r="Z54" i="2"/>
  <c r="Y74" i="2"/>
  <c r="AB74" i="2"/>
  <c r="AA74" i="2"/>
  <c r="Z74" i="2"/>
  <c r="AA99" i="2"/>
  <c r="Z99" i="2"/>
  <c r="Y99" i="2"/>
  <c r="AB99" i="2"/>
  <c r="Y78" i="2"/>
  <c r="AB78" i="2"/>
  <c r="Z78" i="2"/>
  <c r="AA78" i="2"/>
  <c r="AA95" i="2"/>
  <c r="Z95" i="2"/>
  <c r="Y95" i="2"/>
  <c r="AB95" i="2"/>
  <c r="AA44" i="2"/>
  <c r="Y44" i="2"/>
  <c r="Z44" i="2"/>
  <c r="AB44" i="2" s="1"/>
  <c r="Z13" i="2"/>
  <c r="AB13" i="2"/>
  <c r="AA13" i="2"/>
  <c r="Y13" i="2"/>
  <c r="S43" i="2"/>
  <c r="U43" i="2" s="1"/>
  <c r="Q43" i="2" s="1"/>
  <c r="T43" i="2"/>
  <c r="AB15" i="2"/>
  <c r="Y15" i="2"/>
  <c r="Z15" i="2"/>
  <c r="AA15" i="2"/>
  <c r="AB27" i="2"/>
  <c r="Z27" i="2"/>
  <c r="Y27" i="2"/>
  <c r="AA27" i="2"/>
  <c r="Z21" i="2"/>
  <c r="AB21" i="2"/>
  <c r="Y21" i="2"/>
  <c r="AA21" i="2"/>
  <c r="AA16" i="2"/>
  <c r="AB16" i="2" s="1"/>
  <c r="Z16" i="2"/>
  <c r="Y16" i="2"/>
  <c r="Z17" i="2"/>
  <c r="AB17" i="2"/>
  <c r="AA17" i="2"/>
  <c r="Y17" i="2"/>
  <c r="V43" i="2" l="1"/>
  <c r="O43" i="2"/>
  <c r="A43" i="2" s="1"/>
  <c r="Q8" i="2"/>
  <c r="Q25" i="2"/>
  <c r="Q34" i="2"/>
  <c r="Q48" i="2"/>
  <c r="Q7" i="2"/>
  <c r="Q31" i="2"/>
  <c r="Q21" i="2"/>
  <c r="Q18" i="2"/>
  <c r="Q47" i="2"/>
  <c r="Q17" i="2"/>
  <c r="Q45" i="2"/>
  <c r="Q23" i="2"/>
  <c r="Q38" i="2"/>
  <c r="Q42" i="2"/>
  <c r="Q46" i="2"/>
  <c r="Q41" i="2"/>
  <c r="Q29" i="2"/>
  <c r="Q39" i="2"/>
  <c r="Q37" i="2"/>
  <c r="Q9" i="2"/>
  <c r="Q32" i="2"/>
  <c r="Q13" i="2"/>
  <c r="Q19" i="2"/>
  <c r="Q36" i="2"/>
  <c r="Q4" i="2"/>
  <c r="Q27" i="2"/>
  <c r="Q28" i="2"/>
  <c r="Q6" i="2"/>
  <c r="Q15" i="2"/>
  <c r="Q35" i="2"/>
  <c r="Q44" i="2"/>
  <c r="Q40" i="2"/>
  <c r="Q30" i="2"/>
  <c r="Q11" i="2"/>
  <c r="V12" i="2"/>
  <c r="O12" i="2"/>
  <c r="A12" i="2" s="1"/>
  <c r="V67" i="2"/>
  <c r="O67" i="2"/>
  <c r="A67" i="2" s="1"/>
  <c r="V94" i="2"/>
  <c r="O94" i="2"/>
  <c r="A94" i="2" s="1"/>
  <c r="V82" i="2"/>
  <c r="O82" i="2"/>
  <c r="A82" i="2" s="1"/>
  <c r="V90" i="2"/>
  <c r="O90" i="2"/>
  <c r="A90" i="2" s="1"/>
  <c r="O97" i="2"/>
  <c r="A97" i="2" s="1"/>
  <c r="V97" i="2"/>
  <c r="V71" i="2"/>
  <c r="O71" i="2"/>
  <c r="A71" i="2" s="1"/>
  <c r="V75" i="2"/>
  <c r="O75" i="2"/>
  <c r="A75" i="2" s="1"/>
  <c r="O54" i="2"/>
  <c r="A54" i="2" s="1"/>
  <c r="V54" i="2"/>
  <c r="V63" i="2"/>
  <c r="O63" i="2"/>
  <c r="A63" i="2" s="1"/>
  <c r="V79" i="2"/>
  <c r="O79" i="2"/>
  <c r="A79" i="2" s="1"/>
  <c r="O26" i="2"/>
  <c r="A26" i="2" s="1"/>
  <c r="V26" i="2"/>
  <c r="V64" i="2"/>
  <c r="O64" i="2"/>
  <c r="A64" i="2" s="1"/>
  <c r="V91" i="2"/>
  <c r="O91" i="2"/>
  <c r="A91" i="2" s="1"/>
  <c r="V24" i="2"/>
  <c r="O24" i="2"/>
  <c r="A24" i="2" s="1"/>
  <c r="V83" i="2"/>
  <c r="O83" i="2"/>
  <c r="A83" i="2" s="1"/>
  <c r="V55" i="2"/>
  <c r="O55" i="2"/>
  <c r="A55" i="2" s="1"/>
  <c r="O87" i="2"/>
  <c r="A87" i="2" s="1"/>
  <c r="V87" i="2"/>
  <c r="O93" i="2"/>
  <c r="A93" i="2" s="1"/>
  <c r="V93" i="2"/>
  <c r="V68" i="2"/>
  <c r="O68" i="2"/>
  <c r="A68" i="2" s="1"/>
  <c r="V72" i="2"/>
  <c r="O72" i="2"/>
  <c r="A72" i="2" s="1"/>
  <c r="V76" i="2"/>
  <c r="O76" i="2"/>
  <c r="A76" i="2" s="1"/>
  <c r="V98" i="2"/>
  <c r="O98" i="2"/>
  <c r="A98" i="2" s="1"/>
  <c r="V16" i="2"/>
  <c r="O16" i="2"/>
  <c r="A16" i="2" s="1"/>
  <c r="O66" i="2"/>
  <c r="A66" i="2" s="1"/>
  <c r="V66" i="2"/>
  <c r="V95" i="2"/>
  <c r="O95" i="2"/>
  <c r="A95" i="2" s="1"/>
  <c r="O10" i="2"/>
  <c r="A10" i="2" s="1"/>
  <c r="V10" i="2"/>
  <c r="O62" i="2"/>
  <c r="A62" i="2" s="1"/>
  <c r="V62" i="2"/>
  <c r="V102" i="2"/>
  <c r="O102" i="2"/>
  <c r="A102" i="2" s="1"/>
  <c r="O101" i="2"/>
  <c r="A101" i="2" s="1"/>
  <c r="V101" i="2"/>
  <c r="V56" i="2"/>
  <c r="O56" i="2"/>
  <c r="A56" i="2" s="1"/>
  <c r="O22" i="2"/>
  <c r="A22" i="2" s="1"/>
  <c r="V22" i="2"/>
  <c r="V59" i="2"/>
  <c r="O59" i="2"/>
  <c r="A59" i="2" s="1"/>
  <c r="V60" i="2"/>
  <c r="O60" i="2"/>
  <c r="A60" i="2" s="1"/>
  <c r="V52" i="2"/>
  <c r="O52" i="2"/>
  <c r="A52" i="2" s="1"/>
  <c r="V35" i="2" l="1"/>
  <c r="O35" i="2"/>
  <c r="A35" i="2" s="1"/>
  <c r="O42" i="2"/>
  <c r="A42" i="2" s="1"/>
  <c r="V42" i="2"/>
  <c r="O27" i="2"/>
  <c r="A27" i="2" s="1"/>
  <c r="V27" i="2"/>
  <c r="V17" i="2"/>
  <c r="O17" i="2"/>
  <c r="A17" i="2" s="1"/>
  <c r="V15" i="2"/>
  <c r="O15" i="2"/>
  <c r="A15" i="2" s="1"/>
  <c r="O29" i="2"/>
  <c r="A29" i="2" s="1"/>
  <c r="V29" i="2"/>
  <c r="O38" i="2"/>
  <c r="A38" i="2" s="1"/>
  <c r="V38" i="2"/>
  <c r="V47" i="2"/>
  <c r="O47" i="2"/>
  <c r="A47" i="2" s="1"/>
  <c r="V7" i="2"/>
  <c r="O7" i="2"/>
  <c r="A7" i="2" s="1"/>
  <c r="V8" i="2"/>
  <c r="O8" i="2"/>
  <c r="A8" i="2" s="1"/>
  <c r="V13" i="2"/>
  <c r="O13" i="2"/>
  <c r="A13" i="2" s="1"/>
  <c r="V31" i="2"/>
  <c r="O31" i="2"/>
  <c r="A31" i="2" s="1"/>
  <c r="V4" i="2"/>
  <c r="O4" i="2"/>
  <c r="A4" i="2" s="1"/>
  <c r="V40" i="2"/>
  <c r="O40" i="2"/>
  <c r="A40" i="2" s="1"/>
  <c r="O41" i="2"/>
  <c r="A41" i="2" s="1"/>
  <c r="V41" i="2"/>
  <c r="V11" i="2"/>
  <c r="O11" i="2"/>
  <c r="A11" i="2" s="1"/>
  <c r="V39" i="2"/>
  <c r="O39" i="2"/>
  <c r="A39" i="2" s="1"/>
  <c r="O25" i="2"/>
  <c r="A25" i="2" s="1"/>
  <c r="V25" i="2"/>
  <c r="O30" i="2"/>
  <c r="A30" i="2" s="1"/>
  <c r="V30" i="2"/>
  <c r="V32" i="2"/>
  <c r="O32" i="2"/>
  <c r="A32" i="2" s="1"/>
  <c r="O6" i="2"/>
  <c r="A6" i="2" s="1"/>
  <c r="V6" i="2"/>
  <c r="V36" i="2"/>
  <c r="O36" i="2"/>
  <c r="A36" i="2" s="1"/>
  <c r="V9" i="2"/>
  <c r="O9" i="2"/>
  <c r="A9" i="2" s="1"/>
  <c r="V23" i="2"/>
  <c r="O23" i="2"/>
  <c r="A23" i="2" s="1"/>
  <c r="O18" i="2"/>
  <c r="A18" i="2" s="1"/>
  <c r="V18" i="2"/>
  <c r="V48" i="2"/>
  <c r="O48" i="2"/>
  <c r="A48" i="2" s="1"/>
  <c r="V44" i="2"/>
  <c r="O44" i="2"/>
  <c r="A44" i="2" s="1"/>
  <c r="V28" i="2"/>
  <c r="O28" i="2"/>
  <c r="A28" i="2" s="1"/>
  <c r="V19" i="2"/>
  <c r="O19" i="2"/>
  <c r="A19" i="2" s="1"/>
  <c r="V37" i="2"/>
  <c r="O37" i="2"/>
  <c r="A37" i="2" s="1"/>
  <c r="O46" i="2"/>
  <c r="A46" i="2" s="1"/>
  <c r="V46" i="2"/>
  <c r="O45" i="2"/>
  <c r="A45" i="2" s="1"/>
  <c r="V45" i="2"/>
  <c r="O21" i="2"/>
  <c r="A21" i="2" s="1"/>
  <c r="V21" i="2"/>
  <c r="O34" i="2"/>
  <c r="A34" i="2" s="1"/>
  <c r="V34" i="2"/>
  <c r="B37" i="1" l="1"/>
  <c r="F36" i="1"/>
  <c r="F38" i="1"/>
  <c r="B36" i="1"/>
  <c r="F37" i="1"/>
  <c r="B38" i="1"/>
</calcChain>
</file>

<file path=xl/sharedStrings.xml><?xml version="1.0" encoding="utf-8"?>
<sst xmlns="http://schemas.openxmlformats.org/spreadsheetml/2006/main" count="35" uniqueCount="22">
  <si>
    <t>IF High Target is tied: those in the Tie will appear in the grey boxes below. Use the fly rules for countbacks to determine winner AND place a NUMBER 1 ONLY in the box to the very left of that person</t>
  </si>
  <si>
    <t>Light Gun</t>
  </si>
  <si>
    <t>Heavy Gun</t>
  </si>
  <si>
    <t>Small Group</t>
  </si>
  <si>
    <t>HEAVY GUN H/TARGET</t>
  </si>
  <si>
    <t>LIGHT GUN H/TARGET</t>
  </si>
  <si>
    <t>Highest Target</t>
  </si>
  <si>
    <t>Junior</t>
  </si>
  <si>
    <t>Custom</t>
  </si>
  <si>
    <t>Factory</t>
  </si>
  <si>
    <t>CUSTOM GUN HIGH TARGET</t>
  </si>
  <si>
    <t>FACTORY GUN HIGH TARGET</t>
  </si>
  <si>
    <t>2 DAY AGGREGRATES</t>
  </si>
  <si>
    <t>High Score</t>
  </si>
  <si>
    <t>2 day Agg</t>
  </si>
  <si>
    <t>Rank</t>
  </si>
  <si>
    <t>2 Day Agg</t>
  </si>
  <si>
    <t>name</t>
  </si>
  <si>
    <t>L</t>
  </si>
  <si>
    <t>H</t>
  </si>
  <si>
    <t>C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</si>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</sst>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0.000"/>
    <numFmt numFmtId="166" formatCode="mmm\-yyyy"/>
    <numFmt numFmtId="167" formatCode="_(&quot;$&quot;* #,##0.00_);_(&quot;$&quot;* \(#,##0.00\);_(&quot;$&quot;* &quot;-&quot;??_);_(@_)"/>
  </numFmts>
  <fonts count="11" x14ac:knownFonts="1">
    <font>
      <sz val="10"/>
      <name val="Arial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rgb="FF242729"/>
      <name val="Consolas"/>
      <family val="3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theme="0" tint="-4.9989318521683403E-2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</borders>
  <cellStyleXfs count="2">
    <xf numFmtId="164" fontId="0" fillId="0" borderId="0"/>
    <xf numFmtId="167" fontId="7" fillId="0" borderId="0" applyFont="0" applyFill="0" applyBorder="0" applyAlignment="0" applyProtection="0"/>
  </cellStyleXfs>
  <cellXfs count="108">
    <xf numFmtId="164" fontId="0" fillId="0" borderId="0" xfId="0"/>
    <xf numFmtId="1" fontId="1" fillId="2" borderId="1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horizontal="left" vertical="center" wrapText="1"/>
    </xf>
    <xf numFmtId="164" fontId="3" fillId="3" borderId="4" xfId="0" applyFont="1" applyFill="1" applyBorder="1" applyAlignment="1">
      <alignment horizontal="center" vertical="center"/>
    </xf>
    <xf numFmtId="164" fontId="3" fillId="3" borderId="5" xfId="0" applyFont="1" applyFill="1" applyBorder="1" applyAlignment="1">
      <alignment horizontal="center" vertical="center"/>
    </xf>
    <xf numFmtId="164" fontId="3" fillId="3" borderId="6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3" fillId="4" borderId="4" xfId="0" applyFont="1" applyFill="1" applyBorder="1" applyAlignment="1">
      <alignment horizontal="center" vertical="center"/>
    </xf>
    <xf numFmtId="164" fontId="3" fillId="4" borderId="5" xfId="0" applyFont="1" applyFill="1" applyBorder="1" applyAlignment="1">
      <alignment horizontal="center" vertical="center"/>
    </xf>
    <xf numFmtId="164" fontId="3" fillId="4" borderId="6" xfId="0" applyFont="1" applyFill="1" applyBorder="1" applyAlignment="1">
      <alignment horizontal="center" vertical="center"/>
    </xf>
    <xf numFmtId="1" fontId="3" fillId="0" borderId="7" xfId="0" applyNumberFormat="1" applyFont="1" applyBorder="1" applyAlignment="1">
      <alignment vertical="center"/>
    </xf>
    <xf numFmtId="164" fontId="0" fillId="0" borderId="8" xfId="0" applyBorder="1" applyAlignment="1">
      <alignment horizontal="left" vertical="center" indent="1"/>
    </xf>
    <xf numFmtId="2" fontId="0" fillId="0" borderId="9" xfId="0" applyNumberFormat="1" applyBorder="1" applyAlignment="1">
      <alignment horizontal="right" vertical="center"/>
    </xf>
    <xf numFmtId="1" fontId="3" fillId="0" borderId="10" xfId="0" applyNumberFormat="1" applyFont="1" applyBorder="1" applyAlignment="1">
      <alignment vertical="center"/>
    </xf>
    <xf numFmtId="164" fontId="0" fillId="0" borderId="11" xfId="0" applyBorder="1" applyAlignment="1">
      <alignment horizontal="left" vertical="center" indent="1"/>
    </xf>
    <xf numFmtId="2" fontId="0" fillId="0" borderId="12" xfId="0" applyNumberFormat="1" applyBorder="1" applyAlignment="1">
      <alignment horizontal="right" vertical="center"/>
    </xf>
    <xf numFmtId="164" fontId="0" fillId="5" borderId="13" xfId="0" applyFill="1" applyBorder="1" applyAlignment="1">
      <alignment horizontal="center"/>
    </xf>
    <xf numFmtId="164" fontId="0" fillId="5" borderId="14" xfId="0" applyFill="1" applyBorder="1" applyAlignment="1">
      <alignment horizontal="center"/>
    </xf>
    <xf numFmtId="164" fontId="0" fillId="5" borderId="15" xfId="0" applyFill="1" applyBorder="1" applyAlignment="1">
      <alignment horizontal="center"/>
    </xf>
    <xf numFmtId="164" fontId="3" fillId="6" borderId="16" xfId="0" applyFont="1" applyFill="1" applyBorder="1" applyAlignment="1">
      <alignment horizontal="center" vertical="center"/>
    </xf>
    <xf numFmtId="1" fontId="0" fillId="0" borderId="7" xfId="0" applyNumberFormat="1" applyBorder="1"/>
    <xf numFmtId="164" fontId="0" fillId="0" borderId="8" xfId="0" applyBorder="1"/>
    <xf numFmtId="165" fontId="0" fillId="0" borderId="8" xfId="0" applyNumberFormat="1" applyBorder="1"/>
    <xf numFmtId="164" fontId="3" fillId="6" borderId="17" xfId="0" applyFont="1" applyFill="1" applyBorder="1" applyAlignment="1">
      <alignment horizontal="center" vertical="center"/>
    </xf>
    <xf numFmtId="164" fontId="0" fillId="5" borderId="18" xfId="0" applyFill="1" applyBorder="1" applyAlignment="1">
      <alignment horizontal="center"/>
    </xf>
    <xf numFmtId="164" fontId="0" fillId="5" borderId="19" xfId="0" applyFill="1" applyBorder="1" applyAlignment="1">
      <alignment horizontal="center"/>
    </xf>
    <xf numFmtId="164" fontId="0" fillId="5" borderId="20" xfId="0" applyFill="1" applyBorder="1" applyAlignment="1">
      <alignment horizontal="center"/>
    </xf>
    <xf numFmtId="1" fontId="0" fillId="0" borderId="10" xfId="0" applyNumberFormat="1" applyBorder="1"/>
    <xf numFmtId="164" fontId="0" fillId="0" borderId="11" xfId="0" applyBorder="1"/>
    <xf numFmtId="2" fontId="0" fillId="0" borderId="11" xfId="0" applyNumberFormat="1" applyBorder="1"/>
    <xf numFmtId="1" fontId="0" fillId="0" borderId="17" xfId="0" applyNumberFormat="1" applyBorder="1" applyProtection="1">
      <protection locked="0"/>
    </xf>
    <xf numFmtId="2" fontId="4" fillId="6" borderId="17" xfId="0" applyNumberFormat="1" applyFont="1" applyFill="1" applyBorder="1"/>
    <xf numFmtId="164" fontId="0" fillId="6" borderId="17" xfId="0" applyFill="1" applyBorder="1"/>
    <xf numFmtId="2" fontId="0" fillId="6" borderId="17" xfId="0" applyNumberFormat="1" applyFill="1" applyBorder="1"/>
    <xf numFmtId="1" fontId="0" fillId="0" borderId="16" xfId="0" applyNumberFormat="1" applyBorder="1" applyProtection="1">
      <protection locked="0"/>
    </xf>
    <xf numFmtId="164" fontId="0" fillId="6" borderId="16" xfId="0" applyFill="1" applyBorder="1"/>
    <xf numFmtId="2" fontId="0" fillId="6" borderId="16" xfId="0" applyNumberFormat="1" applyFill="1" applyBorder="1"/>
    <xf numFmtId="164" fontId="3" fillId="7" borderId="21" xfId="0" applyFont="1" applyFill="1" applyBorder="1" applyAlignment="1">
      <alignment horizontal="center" vertical="center"/>
    </xf>
    <xf numFmtId="164" fontId="3" fillId="7" borderId="0" xfId="0" applyFont="1" applyFill="1" applyAlignment="1">
      <alignment horizontal="center" vertical="center"/>
    </xf>
    <xf numFmtId="2" fontId="0" fillId="0" borderId="0" xfId="0" applyNumberFormat="1"/>
    <xf numFmtId="165" fontId="0" fillId="0" borderId="0" xfId="0" applyNumberFormat="1"/>
    <xf numFmtId="1" fontId="3" fillId="0" borderId="22" xfId="0" applyNumberFormat="1" applyFont="1" applyBorder="1" applyAlignment="1">
      <alignment vertical="center"/>
    </xf>
    <xf numFmtId="164" fontId="0" fillId="0" borderId="22" xfId="0" applyBorder="1" applyAlignment="1">
      <alignment horizontal="center" vertical="center"/>
    </xf>
    <xf numFmtId="2" fontId="0" fillId="0" borderId="22" xfId="0" applyNumberFormat="1" applyBorder="1"/>
    <xf numFmtId="164" fontId="0" fillId="0" borderId="22" xfId="0" applyBorder="1"/>
    <xf numFmtId="1" fontId="3" fillId="0" borderId="23" xfId="0" applyNumberFormat="1" applyFont="1" applyBorder="1" applyAlignment="1">
      <alignment vertical="center"/>
    </xf>
    <xf numFmtId="1" fontId="0" fillId="0" borderId="24" xfId="0" applyNumberFormat="1" applyBorder="1" applyProtection="1">
      <protection locked="0"/>
    </xf>
    <xf numFmtId="2" fontId="4" fillId="6" borderId="24" xfId="0" applyNumberFormat="1" applyFont="1" applyFill="1" applyBorder="1"/>
    <xf numFmtId="164" fontId="0" fillId="6" borderId="24" xfId="0" applyFill="1" applyBorder="1"/>
    <xf numFmtId="2" fontId="0" fillId="6" borderId="24" xfId="0" applyNumberFormat="1" applyFill="1" applyBorder="1"/>
    <xf numFmtId="164" fontId="3" fillId="0" borderId="0" xfId="0" applyFont="1"/>
    <xf numFmtId="164" fontId="5" fillId="0" borderId="4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5" fillId="0" borderId="8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" fontId="6" fillId="0" borderId="7" xfId="0" applyNumberFormat="1" applyFont="1" applyBorder="1" applyAlignment="1">
      <alignment vertical="center"/>
    </xf>
    <xf numFmtId="164" fontId="6" fillId="0" borderId="8" xfId="0" applyFont="1" applyBorder="1" applyAlignment="1">
      <alignment horizontal="left" vertical="center" indent="1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vertical="center"/>
    </xf>
    <xf numFmtId="2" fontId="7" fillId="0" borderId="0" xfId="0" applyNumberFormat="1" applyFont="1"/>
    <xf numFmtId="164" fontId="6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 wrapText="1"/>
    </xf>
    <xf numFmtId="164" fontId="7" fillId="0" borderId="0" xfId="0" applyFont="1"/>
    <xf numFmtId="164" fontId="5" fillId="8" borderId="25" xfId="0" applyFont="1" applyFill="1" applyBorder="1" applyAlignment="1">
      <alignment horizontal="center" vertical="center"/>
    </xf>
    <xf numFmtId="164" fontId="5" fillId="8" borderId="26" xfId="0" applyFont="1" applyFill="1" applyBorder="1" applyAlignment="1">
      <alignment horizontal="center" vertical="center"/>
    </xf>
    <xf numFmtId="1" fontId="5" fillId="8" borderId="27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right"/>
    </xf>
    <xf numFmtId="165" fontId="7" fillId="0" borderId="0" xfId="0" applyNumberFormat="1" applyFont="1"/>
    <xf numFmtId="165" fontId="3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66" fontId="3" fillId="8" borderId="25" xfId="0" applyNumberFormat="1" applyFont="1" applyFill="1" applyBorder="1" applyAlignment="1">
      <alignment horizontal="center" vertical="center"/>
    </xf>
    <xf numFmtId="166" fontId="3" fillId="8" borderId="26" xfId="0" applyNumberFormat="1" applyFont="1" applyFill="1" applyBorder="1" applyAlignment="1">
      <alignment horizontal="center" vertical="center"/>
    </xf>
    <xf numFmtId="1" fontId="3" fillId="8" borderId="28" xfId="0" applyNumberFormat="1" applyFont="1" applyFill="1" applyBorder="1" applyAlignment="1">
      <alignment horizontal="center" vertical="center"/>
    </xf>
    <xf numFmtId="2" fontId="3" fillId="8" borderId="28" xfId="0" applyNumberFormat="1" applyFont="1" applyFill="1" applyBorder="1" applyAlignment="1">
      <alignment vertical="center"/>
    </xf>
    <xf numFmtId="1" fontId="3" fillId="8" borderId="27" xfId="0" applyNumberFormat="1" applyFont="1" applyFill="1" applyBorder="1" applyAlignment="1">
      <alignment vertical="center"/>
    </xf>
    <xf numFmtId="165" fontId="7" fillId="9" borderId="29" xfId="0" applyNumberFormat="1" applyFont="1" applyFill="1" applyBorder="1" applyAlignment="1">
      <alignment horizontal="center"/>
    </xf>
    <xf numFmtId="165" fontId="7" fillId="9" borderId="0" xfId="1" applyNumberFormat="1" applyFont="1" applyFill="1" applyAlignment="1">
      <alignment horizontal="center"/>
    </xf>
    <xf numFmtId="165" fontId="7" fillId="9" borderId="0" xfId="0" applyNumberFormat="1" applyFont="1" applyFill="1" applyAlignment="1">
      <alignment horizontal="center"/>
    </xf>
    <xf numFmtId="165" fontId="7" fillId="9" borderId="30" xfId="1" applyNumberFormat="1" applyFont="1" applyFill="1" applyBorder="1" applyAlignment="1">
      <alignment horizontal="center"/>
    </xf>
    <xf numFmtId="165" fontId="7" fillId="0" borderId="0" xfId="1" applyNumberFormat="1" applyFont="1" applyAlignment="1">
      <alignment horizontal="right"/>
    </xf>
    <xf numFmtId="2" fontId="7" fillId="0" borderId="0" xfId="1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" fontId="7" fillId="8" borderId="0" xfId="0" applyNumberFormat="1" applyFont="1" applyFill="1"/>
    <xf numFmtId="164" fontId="7" fillId="8" borderId="31" xfId="0" applyFont="1" applyFill="1" applyBorder="1"/>
    <xf numFmtId="2" fontId="7" fillId="8" borderId="31" xfId="0" applyNumberFormat="1" applyFont="1" applyFill="1" applyBorder="1"/>
    <xf numFmtId="2" fontId="7" fillId="6" borderId="0" xfId="0" applyNumberFormat="1" applyFont="1" applyFill="1"/>
    <xf numFmtId="164" fontId="7" fillId="6" borderId="0" xfId="0" applyFont="1" applyFill="1"/>
    <xf numFmtId="165" fontId="7" fillId="6" borderId="0" xfId="0" applyNumberFormat="1" applyFont="1" applyFill="1"/>
    <xf numFmtId="165" fontId="7" fillId="6" borderId="0" xfId="0" applyNumberFormat="1" applyFont="1" applyFill="1" applyAlignment="1">
      <alignment horizontal="right"/>
    </xf>
    <xf numFmtId="2" fontId="7" fillId="6" borderId="0" xfId="0" applyNumberFormat="1" applyFont="1" applyFill="1" applyAlignment="1">
      <alignment horizontal="right"/>
    </xf>
    <xf numFmtId="1" fontId="7" fillId="6" borderId="0" xfId="0" applyNumberFormat="1" applyFont="1" applyFill="1" applyAlignment="1">
      <alignment horizontal="right"/>
    </xf>
    <xf numFmtId="1" fontId="10" fillId="10" borderId="0" xfId="0" applyNumberFormat="1" applyFont="1" applyFill="1" applyAlignment="1">
      <alignment horizontal="left" vertical="center" wrapText="1" indent="1"/>
    </xf>
    <xf numFmtId="164" fontId="7" fillId="10" borderId="31" xfId="0" applyFont="1" applyFill="1" applyBorder="1"/>
    <xf numFmtId="2" fontId="7" fillId="10" borderId="31" xfId="0" applyNumberFormat="1" applyFont="1" applyFill="1" applyBorder="1"/>
    <xf numFmtId="1" fontId="7" fillId="10" borderId="0" xfId="0" applyNumberFormat="1" applyFont="1" applyFill="1"/>
    <xf numFmtId="165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10" fillId="8" borderId="0" xfId="0" applyNumberFormat="1" applyFont="1" applyFill="1" applyAlignment="1">
      <alignment horizontal="left" vertical="center" wrapText="1" indent="1"/>
    </xf>
    <xf numFmtId="1" fontId="7" fillId="0" borderId="0" xfId="0" applyNumberFormat="1" applyFont="1"/>
    <xf numFmtId="164" fontId="7" fillId="0" borderId="31" xfId="0" applyFont="1" applyBorder="1"/>
    <xf numFmtId="2" fontId="7" fillId="0" borderId="31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NSW%20State%20Fly%20Championships%20Wagga%20march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appo\Documents\Chappo\gun%20stuff\wagga%20prize%20shoot\Copy%20of%20wagga%20prize%20shoo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N sht"/>
      <sheetName val="Costs"/>
      <sheetName val="Current Fly Records"/>
      <sheetName val="Helpers"/>
      <sheetName val="Info"/>
      <sheetName val="Instructions"/>
      <sheetName val="BENCH DRAW"/>
      <sheetName val="500M Score Entry"/>
      <sheetName val="500 HT AND SG"/>
      <sheetName val="500m Leaderboard"/>
      <sheetName val="300M Score Entry"/>
      <sheetName val="300 HT AND SG"/>
      <sheetName val="300m Leaderboard"/>
      <sheetName val="Presentations"/>
      <sheetName val="TOTALS"/>
      <sheetName val="Two Day Leaderboard"/>
      <sheetName val="Totals Sheet"/>
      <sheetName val="Fly Patches"/>
      <sheetName val="Fly Patches Count"/>
      <sheetName val="Fly Patches Count (2)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NSW STATE FLY CHAMPIONSHIPS</v>
          </cell>
        </row>
        <row r="2">
          <cell r="A2">
            <v>500</v>
          </cell>
          <cell r="C2">
            <v>43547</v>
          </cell>
          <cell r="F2">
            <v>200</v>
          </cell>
          <cell r="H2">
            <v>43548</v>
          </cell>
        </row>
      </sheetData>
      <sheetData sheetId="7"/>
      <sheetData sheetId="8">
        <row r="4">
          <cell r="A4" t="str">
            <v>-</v>
          </cell>
          <cell r="B4" t="str">
            <v>-</v>
          </cell>
          <cell r="C4" t="str">
            <v>-</v>
          </cell>
          <cell r="D4" t="str">
            <v>-</v>
          </cell>
          <cell r="E4" t="str">
            <v>B01</v>
          </cell>
          <cell r="F4" t="str">
            <v>D1</v>
          </cell>
          <cell r="G4" t="str">
            <v>Oscar Thompson LH</v>
          </cell>
          <cell r="H4" t="str">
            <v>H</v>
          </cell>
          <cell r="AN4">
            <v>24</v>
          </cell>
          <cell r="AO4">
            <v>24.000399999999999</v>
          </cell>
          <cell r="AP4" t="str">
            <v>-</v>
          </cell>
          <cell r="AQ4" t="str">
            <v>-</v>
          </cell>
          <cell r="AR4">
            <v>10.009999999999998</v>
          </cell>
          <cell r="AS4">
            <v>24</v>
          </cell>
          <cell r="AT4" t="str">
            <v>-</v>
          </cell>
          <cell r="AU4" t="str">
            <v>-</v>
          </cell>
          <cell r="AV4" t="str">
            <v>-</v>
          </cell>
          <cell r="AW4" t="str">
            <v>-</v>
          </cell>
          <cell r="AX4" t="str">
            <v>-</v>
          </cell>
          <cell r="AY4" t="str">
            <v>-</v>
          </cell>
          <cell r="CF4" t="str">
            <v>-</v>
          </cell>
          <cell r="CG4">
            <v>0</v>
          </cell>
          <cell r="CH4" t="str">
            <v>-</v>
          </cell>
        </row>
        <row r="5">
          <cell r="A5" t="str">
            <v>-</v>
          </cell>
          <cell r="B5" t="str">
            <v>-</v>
          </cell>
          <cell r="C5" t="str">
            <v>-</v>
          </cell>
          <cell r="D5" t="str">
            <v>-</v>
          </cell>
          <cell r="E5" t="str">
            <v>B02</v>
          </cell>
          <cell r="F5" t="str">
            <v>D1</v>
          </cell>
          <cell r="G5" t="str">
            <v/>
          </cell>
          <cell r="H5" t="str">
            <v/>
          </cell>
          <cell r="AN5" t="str">
            <v>-</v>
          </cell>
          <cell r="AO5" t="str">
            <v>-</v>
          </cell>
          <cell r="AP5" t="str">
            <v>-</v>
          </cell>
          <cell r="AQ5" t="str">
            <v>-</v>
          </cell>
          <cell r="AR5" t="str">
            <v>-</v>
          </cell>
          <cell r="AS5" t="str">
            <v>-</v>
          </cell>
          <cell r="AT5" t="str">
            <v>-</v>
          </cell>
          <cell r="AU5" t="str">
            <v>-</v>
          </cell>
          <cell r="AV5" t="str">
            <v>-</v>
          </cell>
          <cell r="AW5" t="str">
            <v>-</v>
          </cell>
          <cell r="AX5" t="str">
            <v>-</v>
          </cell>
          <cell r="AY5" t="str">
            <v>-</v>
          </cell>
          <cell r="CF5" t="str">
            <v>-</v>
          </cell>
          <cell r="CG5">
            <v>0</v>
          </cell>
          <cell r="CH5" t="str">
            <v>-</v>
          </cell>
        </row>
        <row r="6">
          <cell r="A6" t="str">
            <v>-</v>
          </cell>
          <cell r="B6" t="str">
            <v>-</v>
          </cell>
          <cell r="C6">
            <v>1</v>
          </cell>
          <cell r="D6">
            <v>1.24</v>
          </cell>
          <cell r="E6" t="str">
            <v>B03</v>
          </cell>
          <cell r="F6" t="str">
            <v>D1</v>
          </cell>
          <cell r="G6" t="str">
            <v>Barry Tucker LH</v>
          </cell>
          <cell r="H6" t="str">
            <v>L</v>
          </cell>
          <cell r="AN6" t="str">
            <v>-</v>
          </cell>
          <cell r="AO6" t="str">
            <v>-</v>
          </cell>
          <cell r="AP6" t="str">
            <v>-</v>
          </cell>
          <cell r="AQ6" t="str">
            <v>-</v>
          </cell>
          <cell r="AR6" t="str">
            <v>-</v>
          </cell>
          <cell r="AS6" t="str">
            <v>-</v>
          </cell>
          <cell r="AT6">
            <v>2</v>
          </cell>
          <cell r="AU6">
            <v>2.0005999999999999</v>
          </cell>
          <cell r="AV6" t="str">
            <v>-</v>
          </cell>
          <cell r="AW6" t="str">
            <v>-</v>
          </cell>
          <cell r="AX6">
            <v>1</v>
          </cell>
          <cell r="AY6">
            <v>2</v>
          </cell>
          <cell r="CF6" t="str">
            <v>-</v>
          </cell>
          <cell r="CG6">
            <v>0</v>
          </cell>
          <cell r="CH6" t="str">
            <v>-</v>
          </cell>
        </row>
        <row r="7">
          <cell r="A7" t="str">
            <v>-</v>
          </cell>
          <cell r="B7" t="str">
            <v>-</v>
          </cell>
          <cell r="C7" t="str">
            <v>-</v>
          </cell>
          <cell r="D7" t="str">
            <v>-</v>
          </cell>
          <cell r="E7" t="str">
            <v>B04</v>
          </cell>
          <cell r="F7" t="str">
            <v>D1</v>
          </cell>
          <cell r="G7" t="str">
            <v/>
          </cell>
          <cell r="H7" t="str">
            <v/>
          </cell>
          <cell r="AN7" t="str">
            <v>-</v>
          </cell>
          <cell r="AO7" t="str">
            <v>-</v>
          </cell>
          <cell r="AP7" t="str">
            <v>-</v>
          </cell>
          <cell r="AQ7" t="str">
            <v>-</v>
          </cell>
          <cell r="AR7" t="str">
            <v>-</v>
          </cell>
          <cell r="AS7" t="str">
            <v>-</v>
          </cell>
          <cell r="AT7" t="str">
            <v>-</v>
          </cell>
          <cell r="AU7" t="str">
            <v>-</v>
          </cell>
          <cell r="AV7" t="str">
            <v>-</v>
          </cell>
          <cell r="AW7" t="str">
            <v>-</v>
          </cell>
          <cell r="AX7" t="str">
            <v>-</v>
          </cell>
          <cell r="AY7" t="str">
            <v>-</v>
          </cell>
          <cell r="CF7" t="str">
            <v>-</v>
          </cell>
          <cell r="CG7">
            <v>0</v>
          </cell>
          <cell r="CH7" t="str">
            <v>-</v>
          </cell>
        </row>
        <row r="8">
          <cell r="A8" t="str">
            <v>-</v>
          </cell>
          <cell r="B8" t="str">
            <v>-</v>
          </cell>
          <cell r="C8" t="str">
            <v>-</v>
          </cell>
          <cell r="D8" t="str">
            <v>-</v>
          </cell>
          <cell r="E8" t="str">
            <v>B05</v>
          </cell>
          <cell r="F8" t="str">
            <v>D1</v>
          </cell>
          <cell r="G8" t="str">
            <v>Les Fraser LH</v>
          </cell>
          <cell r="H8" t="str">
            <v>L</v>
          </cell>
          <cell r="AN8" t="str">
            <v>-</v>
          </cell>
          <cell r="AO8" t="str">
            <v>-</v>
          </cell>
          <cell r="AP8" t="str">
            <v>-</v>
          </cell>
          <cell r="AQ8" t="str">
            <v>-</v>
          </cell>
          <cell r="AR8" t="str">
            <v>-</v>
          </cell>
          <cell r="AS8" t="str">
            <v>-</v>
          </cell>
          <cell r="AT8">
            <v>3</v>
          </cell>
          <cell r="AU8">
            <v>3.0007999999999999</v>
          </cell>
          <cell r="AV8" t="str">
            <v>-</v>
          </cell>
          <cell r="AW8" t="str">
            <v>-</v>
          </cell>
          <cell r="AX8">
            <v>2</v>
          </cell>
          <cell r="AY8">
            <v>3</v>
          </cell>
          <cell r="CF8" t="str">
            <v>-</v>
          </cell>
          <cell r="CG8">
            <v>0</v>
          </cell>
          <cell r="CH8" t="str">
            <v>-</v>
          </cell>
        </row>
        <row r="9">
          <cell r="A9" t="str">
            <v>-</v>
          </cell>
          <cell r="B9" t="str">
            <v>-</v>
          </cell>
          <cell r="C9" t="str">
            <v>-</v>
          </cell>
          <cell r="D9" t="str">
            <v>-</v>
          </cell>
          <cell r="E9" t="str">
            <v>B06</v>
          </cell>
          <cell r="F9" t="str">
            <v>D1</v>
          </cell>
          <cell r="G9" t="str">
            <v>Tim Pavey LH</v>
          </cell>
          <cell r="H9" t="str">
            <v>L</v>
          </cell>
          <cell r="AN9" t="str">
            <v>-</v>
          </cell>
          <cell r="AO9" t="str">
            <v>-</v>
          </cell>
          <cell r="AP9" t="str">
            <v>-</v>
          </cell>
          <cell r="AQ9" t="str">
            <v>-</v>
          </cell>
          <cell r="AR9" t="str">
            <v>-</v>
          </cell>
          <cell r="AS9" t="str">
            <v>-</v>
          </cell>
          <cell r="AT9">
            <v>6</v>
          </cell>
          <cell r="AU9">
            <v>6.0008999999999997</v>
          </cell>
          <cell r="AV9" t="str">
            <v>-</v>
          </cell>
          <cell r="AW9" t="str">
            <v>-</v>
          </cell>
          <cell r="AX9">
            <v>4.0100000000000051</v>
          </cell>
          <cell r="AY9">
            <v>6</v>
          </cell>
          <cell r="CF9" t="str">
            <v>-</v>
          </cell>
          <cell r="CG9">
            <v>0</v>
          </cell>
          <cell r="CH9" t="str">
            <v>-</v>
          </cell>
        </row>
        <row r="10">
          <cell r="A10" t="str">
            <v>-</v>
          </cell>
          <cell r="B10" t="str">
            <v>-</v>
          </cell>
          <cell r="C10" t="str">
            <v>-</v>
          </cell>
          <cell r="D10" t="str">
            <v>-</v>
          </cell>
          <cell r="E10" t="str">
            <v>B07</v>
          </cell>
          <cell r="F10" t="str">
            <v>D1</v>
          </cell>
          <cell r="G10" t="str">
            <v/>
          </cell>
          <cell r="H10" t="str">
            <v/>
          </cell>
          <cell r="AN10" t="str">
            <v>-</v>
          </cell>
          <cell r="AO10" t="str">
            <v>-</v>
          </cell>
          <cell r="AP10" t="str">
            <v>-</v>
          </cell>
          <cell r="AQ10" t="str">
            <v>-</v>
          </cell>
          <cell r="AR10" t="str">
            <v>-</v>
          </cell>
          <cell r="AS10" t="str">
            <v>-</v>
          </cell>
          <cell r="AT10" t="str">
            <v>-</v>
          </cell>
          <cell r="AU10" t="str">
            <v>-</v>
          </cell>
          <cell r="AV10" t="str">
            <v>-</v>
          </cell>
          <cell r="AW10" t="str">
            <v>-</v>
          </cell>
          <cell r="AX10" t="str">
            <v>-</v>
          </cell>
          <cell r="AY10" t="str">
            <v>-</v>
          </cell>
          <cell r="CF10" t="str">
            <v>-</v>
          </cell>
          <cell r="CG10">
            <v>0</v>
          </cell>
          <cell r="CH10" t="str">
            <v>-</v>
          </cell>
        </row>
        <row r="11">
          <cell r="A11" t="str">
            <v>-</v>
          </cell>
          <cell r="B11" t="str">
            <v>-</v>
          </cell>
          <cell r="C11" t="str">
            <v>-</v>
          </cell>
          <cell r="D11" t="str">
            <v>-</v>
          </cell>
          <cell r="E11" t="str">
            <v>B08</v>
          </cell>
          <cell r="F11" t="str">
            <v>D1</v>
          </cell>
          <cell r="G11" t="str">
            <v>Josh Arundell</v>
          </cell>
          <cell r="H11" t="str">
            <v>L</v>
          </cell>
          <cell r="AN11" t="str">
            <v>-</v>
          </cell>
          <cell r="AO11" t="str">
            <v>-</v>
          </cell>
          <cell r="AP11" t="str">
            <v>-</v>
          </cell>
          <cell r="AQ11" t="str">
            <v>-</v>
          </cell>
          <cell r="AR11" t="str">
            <v>-</v>
          </cell>
          <cell r="AS11" t="str">
            <v>-</v>
          </cell>
          <cell r="AT11">
            <v>18</v>
          </cell>
          <cell r="AU11">
            <v>18.001100000000001</v>
          </cell>
          <cell r="AV11" t="str">
            <v>-</v>
          </cell>
          <cell r="AW11" t="str">
            <v>-</v>
          </cell>
          <cell r="AX11">
            <v>12.020000000000003</v>
          </cell>
          <cell r="AY11">
            <v>18</v>
          </cell>
          <cell r="CF11" t="str">
            <v>-</v>
          </cell>
          <cell r="CG11">
            <v>0</v>
          </cell>
          <cell r="CH11" t="str">
            <v>-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B09</v>
          </cell>
          <cell r="F12" t="str">
            <v>D1</v>
          </cell>
          <cell r="G12" t="str">
            <v>Micahel Bell</v>
          </cell>
          <cell r="H12" t="str">
            <v>L</v>
          </cell>
          <cell r="AN12" t="str">
            <v>-</v>
          </cell>
          <cell r="AO12" t="str">
            <v>-</v>
          </cell>
          <cell r="AP12" t="str">
            <v>-</v>
          </cell>
          <cell r="AQ12" t="str">
            <v>-</v>
          </cell>
          <cell r="AR12" t="str">
            <v>-</v>
          </cell>
          <cell r="AS12" t="str">
            <v>-</v>
          </cell>
          <cell r="AT12">
            <v>8</v>
          </cell>
          <cell r="AU12">
            <v>8.0012000000000008</v>
          </cell>
          <cell r="AV12" t="str">
            <v>-</v>
          </cell>
          <cell r="AW12" t="str">
            <v>-</v>
          </cell>
          <cell r="AX12">
            <v>5.0100000000000051</v>
          </cell>
          <cell r="AY12">
            <v>8</v>
          </cell>
          <cell r="CF12" t="str">
            <v>-</v>
          </cell>
          <cell r="CG12">
            <v>0</v>
          </cell>
          <cell r="CH12" t="str">
            <v>-</v>
          </cell>
        </row>
        <row r="13">
          <cell r="A13" t="str">
            <v>-</v>
          </cell>
          <cell r="B13" t="str">
            <v>-</v>
          </cell>
          <cell r="C13" t="str">
            <v>-</v>
          </cell>
          <cell r="D13" t="str">
            <v>-</v>
          </cell>
          <cell r="E13" t="str">
            <v>B10</v>
          </cell>
          <cell r="F13" t="str">
            <v>D1</v>
          </cell>
          <cell r="G13" t="str">
            <v>Dave Groves</v>
          </cell>
          <cell r="H13" t="str">
            <v>H</v>
          </cell>
          <cell r="AN13">
            <v>13</v>
          </cell>
          <cell r="AO13">
            <v>13.001300000000001</v>
          </cell>
          <cell r="AP13" t="str">
            <v>-</v>
          </cell>
          <cell r="AQ13" t="str">
            <v>-</v>
          </cell>
          <cell r="AR13">
            <v>4</v>
          </cell>
          <cell r="AS13">
            <v>13</v>
          </cell>
          <cell r="AT13" t="str">
            <v>-</v>
          </cell>
          <cell r="AU13" t="str">
            <v>-</v>
          </cell>
          <cell r="AV13" t="str">
            <v>-</v>
          </cell>
          <cell r="AW13" t="str">
            <v>-</v>
          </cell>
          <cell r="AX13" t="str">
            <v>-</v>
          </cell>
          <cell r="AY13" t="str">
            <v>-</v>
          </cell>
          <cell r="CF13" t="str">
            <v>-</v>
          </cell>
          <cell r="CG13">
            <v>0</v>
          </cell>
          <cell r="CH13" t="str">
            <v>-</v>
          </cell>
        </row>
        <row r="14">
          <cell r="A14" t="str">
            <v>-</v>
          </cell>
          <cell r="B14" t="str">
            <v>-</v>
          </cell>
          <cell r="C14" t="str">
            <v>-</v>
          </cell>
          <cell r="D14" t="str">
            <v>-</v>
          </cell>
          <cell r="E14" t="str">
            <v>B11</v>
          </cell>
          <cell r="F14" t="str">
            <v>D1</v>
          </cell>
          <cell r="G14" t="str">
            <v/>
          </cell>
          <cell r="H14" t="str">
            <v/>
          </cell>
          <cell r="AN14" t="str">
            <v>-</v>
          </cell>
          <cell r="AO14" t="str">
            <v>-</v>
          </cell>
          <cell r="AP14" t="str">
            <v>-</v>
          </cell>
          <cell r="AQ14" t="str">
            <v>-</v>
          </cell>
          <cell r="AR14" t="str">
            <v>-</v>
          </cell>
          <cell r="AS14" t="str">
            <v>-</v>
          </cell>
          <cell r="AT14" t="str">
            <v>-</v>
          </cell>
          <cell r="AU14" t="str">
            <v>-</v>
          </cell>
          <cell r="AV14" t="str">
            <v>-</v>
          </cell>
          <cell r="AW14" t="str">
            <v>-</v>
          </cell>
          <cell r="AX14" t="str">
            <v>-</v>
          </cell>
          <cell r="AY14" t="str">
            <v>-</v>
          </cell>
          <cell r="CF14" t="str">
            <v>-</v>
          </cell>
          <cell r="CG14">
            <v>0</v>
          </cell>
          <cell r="CH14" t="str">
            <v>-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B12</v>
          </cell>
          <cell r="F15" t="str">
            <v>D1</v>
          </cell>
          <cell r="G15" t="str">
            <v>Paul Deehan LH</v>
          </cell>
          <cell r="H15" t="str">
            <v>H</v>
          </cell>
          <cell r="AN15">
            <v>20</v>
          </cell>
          <cell r="AO15">
            <v>20.0015</v>
          </cell>
          <cell r="AP15" t="str">
            <v>-</v>
          </cell>
          <cell r="AQ15" t="str">
            <v>-</v>
          </cell>
          <cell r="AR15">
            <v>7</v>
          </cell>
          <cell r="AS15">
            <v>20</v>
          </cell>
          <cell r="AT15" t="str">
            <v>-</v>
          </cell>
          <cell r="AU15" t="str">
            <v>-</v>
          </cell>
          <cell r="AV15" t="str">
            <v>-</v>
          </cell>
          <cell r="AW15" t="str">
            <v>-</v>
          </cell>
          <cell r="AX15" t="str">
            <v>-</v>
          </cell>
          <cell r="AY15" t="str">
            <v>-</v>
          </cell>
          <cell r="CF15" t="str">
            <v>-</v>
          </cell>
          <cell r="CG15">
            <v>0</v>
          </cell>
          <cell r="CH15" t="str">
            <v>-</v>
          </cell>
        </row>
        <row r="16">
          <cell r="A16" t="str">
            <v>-</v>
          </cell>
          <cell r="B16" t="str">
            <v>-</v>
          </cell>
          <cell r="C16" t="str">
            <v>-</v>
          </cell>
          <cell r="D16" t="str">
            <v>-</v>
          </cell>
          <cell r="E16" t="str">
            <v>B13</v>
          </cell>
          <cell r="F16" t="str">
            <v>D1</v>
          </cell>
          <cell r="G16" t="str">
            <v/>
          </cell>
          <cell r="H16" t="str">
            <v/>
          </cell>
          <cell r="AN16" t="str">
            <v>-</v>
          </cell>
          <cell r="AO16" t="str">
            <v>-</v>
          </cell>
          <cell r="AP16" t="str">
            <v>-</v>
          </cell>
          <cell r="AQ16" t="str">
            <v>-</v>
          </cell>
          <cell r="AR16" t="str">
            <v>-</v>
          </cell>
          <cell r="AS16" t="str">
            <v>-</v>
          </cell>
          <cell r="AT16" t="str">
            <v>-</v>
          </cell>
          <cell r="AU16" t="str">
            <v>-</v>
          </cell>
          <cell r="AV16" t="str">
            <v>-</v>
          </cell>
          <cell r="AW16" t="str">
            <v>-</v>
          </cell>
          <cell r="AX16" t="str">
            <v>-</v>
          </cell>
          <cell r="AY16" t="str">
            <v>-</v>
          </cell>
          <cell r="CF16" t="str">
            <v>-</v>
          </cell>
          <cell r="CG16">
            <v>0</v>
          </cell>
          <cell r="CH16" t="str">
            <v>-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B14</v>
          </cell>
          <cell r="F17" t="str">
            <v>D1</v>
          </cell>
          <cell r="G17" t="str">
            <v>Fred Blacker LH</v>
          </cell>
          <cell r="H17" t="str">
            <v>L</v>
          </cell>
          <cell r="AN17" t="str">
            <v>-</v>
          </cell>
          <cell r="AO17" t="str">
            <v>-</v>
          </cell>
          <cell r="AP17" t="str">
            <v>-</v>
          </cell>
          <cell r="AQ17" t="str">
            <v>-</v>
          </cell>
          <cell r="AR17" t="str">
            <v>-</v>
          </cell>
          <cell r="AS17" t="str">
            <v>-</v>
          </cell>
          <cell r="AT17">
            <v>21</v>
          </cell>
          <cell r="AU17">
            <v>21.0017</v>
          </cell>
          <cell r="AV17" t="str">
            <v>-</v>
          </cell>
          <cell r="AW17" t="str">
            <v>-</v>
          </cell>
          <cell r="AX17">
            <v>14.010000000000005</v>
          </cell>
          <cell r="AY17">
            <v>21</v>
          </cell>
          <cell r="CF17" t="str">
            <v>-</v>
          </cell>
          <cell r="CG17">
            <v>0</v>
          </cell>
          <cell r="CH17" t="str">
            <v>-</v>
          </cell>
        </row>
        <row r="18">
          <cell r="A18" t="str">
            <v>-</v>
          </cell>
          <cell r="B18" t="str">
            <v>-</v>
          </cell>
          <cell r="C18" t="str">
            <v>-</v>
          </cell>
          <cell r="D18" t="str">
            <v>-</v>
          </cell>
          <cell r="E18" t="str">
            <v>B15</v>
          </cell>
          <cell r="F18" t="str">
            <v>D1</v>
          </cell>
          <cell r="G18" t="str">
            <v/>
          </cell>
          <cell r="H18" t="str">
            <v/>
          </cell>
          <cell r="AN18" t="str">
            <v>-</v>
          </cell>
          <cell r="AO18" t="str">
            <v>-</v>
          </cell>
          <cell r="AP18" t="str">
            <v>-</v>
          </cell>
          <cell r="AQ18" t="str">
            <v>-</v>
          </cell>
          <cell r="AR18" t="str">
            <v>-</v>
          </cell>
          <cell r="AS18" t="str">
            <v>-</v>
          </cell>
          <cell r="AT18" t="str">
            <v>-</v>
          </cell>
          <cell r="AU18" t="str">
            <v>-</v>
          </cell>
          <cell r="AV18" t="str">
            <v>-</v>
          </cell>
          <cell r="AW18" t="str">
            <v>-</v>
          </cell>
          <cell r="AX18" t="str">
            <v>-</v>
          </cell>
          <cell r="AY18" t="str">
            <v>-</v>
          </cell>
          <cell r="CF18" t="str">
            <v>-</v>
          </cell>
          <cell r="CG18">
            <v>0</v>
          </cell>
          <cell r="CH18" t="str">
            <v>-</v>
          </cell>
        </row>
        <row r="19">
          <cell r="A19" t="str">
            <v>-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B16</v>
          </cell>
          <cell r="F19" t="str">
            <v>D1</v>
          </cell>
          <cell r="G19" t="str">
            <v>John Harris</v>
          </cell>
          <cell r="H19" t="str">
            <v>L</v>
          </cell>
          <cell r="AN19" t="str">
            <v>-</v>
          </cell>
          <cell r="AO19" t="str">
            <v>-</v>
          </cell>
          <cell r="AP19" t="str">
            <v>-</v>
          </cell>
          <cell r="AQ19" t="str">
            <v>-</v>
          </cell>
          <cell r="AR19" t="str">
            <v>-</v>
          </cell>
          <cell r="AS19" t="str">
            <v>-</v>
          </cell>
          <cell r="AT19">
            <v>15</v>
          </cell>
          <cell r="AU19">
            <v>15.001899999999999</v>
          </cell>
          <cell r="AV19" t="str">
            <v>-</v>
          </cell>
          <cell r="AW19" t="str">
            <v>-</v>
          </cell>
          <cell r="AX19">
            <v>9.0100000000000051</v>
          </cell>
          <cell r="AY19">
            <v>15</v>
          </cell>
          <cell r="CF19" t="str">
            <v>-</v>
          </cell>
          <cell r="CG19">
            <v>0</v>
          </cell>
          <cell r="CH19" t="str">
            <v>-</v>
          </cell>
        </row>
        <row r="20">
          <cell r="A20" t="str">
            <v>-</v>
          </cell>
          <cell r="B20" t="str">
            <v>-</v>
          </cell>
          <cell r="C20" t="str">
            <v>-</v>
          </cell>
          <cell r="D20" t="str">
            <v>-</v>
          </cell>
          <cell r="E20" t="str">
            <v>B17</v>
          </cell>
          <cell r="F20" t="str">
            <v>D1</v>
          </cell>
          <cell r="G20" t="str">
            <v>Andy Santa</v>
          </cell>
          <cell r="H20" t="str">
            <v>H</v>
          </cell>
          <cell r="AN20">
            <v>14</v>
          </cell>
          <cell r="AO20">
            <v>13.002000000000001</v>
          </cell>
          <cell r="AP20" t="str">
            <v>-</v>
          </cell>
          <cell r="AQ20" t="str">
            <v>-</v>
          </cell>
          <cell r="AR20">
            <v>4</v>
          </cell>
          <cell r="AS20">
            <v>13</v>
          </cell>
          <cell r="AT20" t="str">
            <v>-</v>
          </cell>
          <cell r="AU20" t="str">
            <v>-</v>
          </cell>
          <cell r="AV20" t="str">
            <v>-</v>
          </cell>
          <cell r="AW20" t="str">
            <v>-</v>
          </cell>
          <cell r="AX20" t="str">
            <v>-</v>
          </cell>
          <cell r="AY20" t="str">
            <v>-</v>
          </cell>
          <cell r="CF20" t="str">
            <v>-</v>
          </cell>
          <cell r="CG20">
            <v>0</v>
          </cell>
          <cell r="CH20" t="str">
            <v>-</v>
          </cell>
        </row>
        <row r="21">
          <cell r="A21" t="str">
            <v>-</v>
          </cell>
          <cell r="B21" t="str">
            <v>-</v>
          </cell>
          <cell r="C21" t="str">
            <v>-</v>
          </cell>
          <cell r="D21" t="str">
            <v>-</v>
          </cell>
          <cell r="E21" t="str">
            <v>B18</v>
          </cell>
          <cell r="F21" t="str">
            <v>D1</v>
          </cell>
          <cell r="G21" t="str">
            <v>Nick Aagren LH</v>
          </cell>
          <cell r="H21" t="str">
            <v>L</v>
          </cell>
          <cell r="AN21" t="str">
            <v>-</v>
          </cell>
          <cell r="AO21" t="str">
            <v>-</v>
          </cell>
          <cell r="AP21" t="str">
            <v>-</v>
          </cell>
          <cell r="AQ21" t="str">
            <v>-</v>
          </cell>
          <cell r="AR21" t="str">
            <v>-</v>
          </cell>
          <cell r="AS21" t="str">
            <v>-</v>
          </cell>
          <cell r="AT21">
            <v>19</v>
          </cell>
          <cell r="AU21">
            <v>19.002099999999999</v>
          </cell>
          <cell r="AV21" t="str">
            <v>-</v>
          </cell>
          <cell r="AW21" t="str">
            <v>-</v>
          </cell>
          <cell r="AX21">
            <v>13.020000000000003</v>
          </cell>
          <cell r="AY21">
            <v>19</v>
          </cell>
          <cell r="CF21" t="str">
            <v>-</v>
          </cell>
          <cell r="CG21">
            <v>0</v>
          </cell>
          <cell r="CH21" t="str">
            <v>-</v>
          </cell>
        </row>
        <row r="22">
          <cell r="A22" t="str">
            <v>-</v>
          </cell>
          <cell r="B22" t="str">
            <v>-</v>
          </cell>
          <cell r="C22" t="str">
            <v>-</v>
          </cell>
          <cell r="D22" t="str">
            <v>-</v>
          </cell>
          <cell r="E22" t="str">
            <v>B19</v>
          </cell>
          <cell r="F22" t="str">
            <v>D1</v>
          </cell>
          <cell r="G22" t="str">
            <v/>
          </cell>
          <cell r="H22" t="str">
            <v/>
          </cell>
          <cell r="AN22" t="str">
            <v>-</v>
          </cell>
          <cell r="AO22" t="str">
            <v>-</v>
          </cell>
          <cell r="AP22" t="str">
            <v>-</v>
          </cell>
          <cell r="AQ22" t="str">
            <v>-</v>
          </cell>
          <cell r="AR22" t="str">
            <v>-</v>
          </cell>
          <cell r="AS22" t="str">
            <v>-</v>
          </cell>
          <cell r="AT22" t="str">
            <v>-</v>
          </cell>
          <cell r="AU22" t="str">
            <v>-</v>
          </cell>
          <cell r="AV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CF22" t="str">
            <v>-</v>
          </cell>
          <cell r="CG22">
            <v>0</v>
          </cell>
          <cell r="CH22" t="str">
            <v>-</v>
          </cell>
        </row>
        <row r="23">
          <cell r="A23" t="str">
            <v>-</v>
          </cell>
          <cell r="B23" t="str">
            <v>-</v>
          </cell>
          <cell r="C23" t="str">
            <v>-</v>
          </cell>
          <cell r="D23" t="str">
            <v>-</v>
          </cell>
          <cell r="E23" t="str">
            <v>B20</v>
          </cell>
          <cell r="F23" t="str">
            <v>D1</v>
          </cell>
          <cell r="G23" t="str">
            <v>Keith Dowell</v>
          </cell>
          <cell r="H23" t="str">
            <v>L</v>
          </cell>
          <cell r="AN23" t="str">
            <v>-</v>
          </cell>
          <cell r="AO23" t="str">
            <v>-</v>
          </cell>
          <cell r="AP23" t="str">
            <v>-</v>
          </cell>
          <cell r="AQ23" t="str">
            <v>-</v>
          </cell>
          <cell r="AR23" t="str">
            <v>-</v>
          </cell>
          <cell r="AS23" t="str">
            <v>-</v>
          </cell>
          <cell r="AT23">
            <v>7</v>
          </cell>
          <cell r="AU23">
            <v>7.0023</v>
          </cell>
          <cell r="AV23" t="str">
            <v>-</v>
          </cell>
          <cell r="AW23" t="str">
            <v>-</v>
          </cell>
          <cell r="AX23">
            <v>4.0200000000000031</v>
          </cell>
          <cell r="AY23">
            <v>7</v>
          </cell>
          <cell r="CF23" t="str">
            <v>-</v>
          </cell>
          <cell r="CG23">
            <v>0</v>
          </cell>
          <cell r="CH23" t="str">
            <v>-</v>
          </cell>
        </row>
        <row r="24">
          <cell r="A24" t="str">
            <v>-</v>
          </cell>
          <cell r="B24" t="str">
            <v>-</v>
          </cell>
          <cell r="C24" t="str">
            <v>-</v>
          </cell>
          <cell r="D24" t="str">
            <v>-</v>
          </cell>
          <cell r="E24" t="str">
            <v>B21</v>
          </cell>
          <cell r="F24" t="str">
            <v>D1</v>
          </cell>
          <cell r="G24" t="str">
            <v/>
          </cell>
          <cell r="H24" t="str">
            <v/>
          </cell>
          <cell r="AN24" t="str">
            <v>-</v>
          </cell>
          <cell r="AO24" t="str">
            <v>-</v>
          </cell>
          <cell r="AP24" t="str">
            <v>-</v>
          </cell>
          <cell r="AQ24" t="str">
            <v>-</v>
          </cell>
          <cell r="AR24" t="str">
            <v>-</v>
          </cell>
          <cell r="AS24" t="str">
            <v>-</v>
          </cell>
          <cell r="AT24" t="str">
            <v>-</v>
          </cell>
          <cell r="AU24" t="str">
            <v>-</v>
          </cell>
          <cell r="AV24" t="str">
            <v>-</v>
          </cell>
          <cell r="AW24" t="str">
            <v>-</v>
          </cell>
          <cell r="AX24" t="str">
            <v>-</v>
          </cell>
          <cell r="AY24" t="str">
            <v>-</v>
          </cell>
          <cell r="CF24" t="str">
            <v>-</v>
          </cell>
          <cell r="CG24">
            <v>0</v>
          </cell>
          <cell r="CH24" t="str">
            <v>-</v>
          </cell>
        </row>
        <row r="25">
          <cell r="A25" t="str">
            <v>-</v>
          </cell>
          <cell r="B25" t="str">
            <v>-</v>
          </cell>
          <cell r="C25" t="str">
            <v>-</v>
          </cell>
          <cell r="D25" t="str">
            <v>-</v>
          </cell>
          <cell r="E25" t="str">
            <v>B22</v>
          </cell>
          <cell r="F25" t="str">
            <v>D1</v>
          </cell>
          <cell r="G25" t="str">
            <v/>
          </cell>
          <cell r="H25" t="str">
            <v/>
          </cell>
          <cell r="AN25" t="str">
            <v>-</v>
          </cell>
          <cell r="AO25" t="str">
            <v>-</v>
          </cell>
          <cell r="AP25" t="str">
            <v>-</v>
          </cell>
          <cell r="AQ25" t="str">
            <v>-</v>
          </cell>
          <cell r="AR25" t="str">
            <v>-</v>
          </cell>
          <cell r="AS25" t="str">
            <v>-</v>
          </cell>
          <cell r="AT25" t="str">
            <v>-</v>
          </cell>
          <cell r="AU25" t="str">
            <v>-</v>
          </cell>
          <cell r="AV25" t="str">
            <v>-</v>
          </cell>
          <cell r="AW25" t="str">
            <v>-</v>
          </cell>
          <cell r="AX25" t="str">
            <v>-</v>
          </cell>
          <cell r="AY25" t="str">
            <v>-</v>
          </cell>
          <cell r="CF25" t="str">
            <v>-</v>
          </cell>
          <cell r="CG25">
            <v>0</v>
          </cell>
          <cell r="CH25" t="str">
            <v>-</v>
          </cell>
        </row>
        <row r="26">
          <cell r="A26" t="str">
            <v>-</v>
          </cell>
          <cell r="B26" t="str">
            <v>-</v>
          </cell>
          <cell r="C26" t="str">
            <v>-</v>
          </cell>
          <cell r="D26" t="str">
            <v>-</v>
          </cell>
          <cell r="E26" t="str">
            <v>B23</v>
          </cell>
          <cell r="F26" t="str">
            <v>D1</v>
          </cell>
          <cell r="G26" t="str">
            <v/>
          </cell>
          <cell r="H26" t="str">
            <v/>
          </cell>
          <cell r="AN26" t="str">
            <v>-</v>
          </cell>
          <cell r="AO26" t="str">
            <v>-</v>
          </cell>
          <cell r="AP26" t="str">
            <v>-</v>
          </cell>
          <cell r="AQ26" t="str">
            <v>-</v>
          </cell>
          <cell r="AR26" t="str">
            <v>-</v>
          </cell>
          <cell r="AS26" t="str">
            <v>-</v>
          </cell>
          <cell r="AT26" t="str">
            <v>-</v>
          </cell>
          <cell r="AU26" t="str">
            <v>-</v>
          </cell>
          <cell r="AV26" t="str">
            <v>-</v>
          </cell>
          <cell r="AW26" t="str">
            <v>-</v>
          </cell>
          <cell r="AX26" t="str">
            <v>-</v>
          </cell>
          <cell r="AY26" t="str">
            <v>-</v>
          </cell>
          <cell r="CF26" t="str">
            <v>-</v>
          </cell>
          <cell r="CG26">
            <v>0</v>
          </cell>
          <cell r="CH26" t="str">
            <v>-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B24</v>
          </cell>
          <cell r="F27" t="str">
            <v>D1</v>
          </cell>
          <cell r="G27" t="str">
            <v/>
          </cell>
          <cell r="H27" t="str">
            <v/>
          </cell>
          <cell r="AN27" t="str">
            <v>-</v>
          </cell>
          <cell r="AO27" t="str">
            <v>-</v>
          </cell>
          <cell r="AP27" t="str">
            <v>-</v>
          </cell>
          <cell r="AQ27" t="str">
            <v>-</v>
          </cell>
          <cell r="AR27" t="str">
            <v>-</v>
          </cell>
          <cell r="AS27" t="str">
            <v>-</v>
          </cell>
          <cell r="AT27" t="str">
            <v>-</v>
          </cell>
          <cell r="AU27" t="str">
            <v>-</v>
          </cell>
          <cell r="AV27" t="str">
            <v>-</v>
          </cell>
          <cell r="AW27" t="str">
            <v>-</v>
          </cell>
          <cell r="AX27" t="str">
            <v>-</v>
          </cell>
          <cell r="AY27" t="str">
            <v>-</v>
          </cell>
          <cell r="CF27" t="str">
            <v>-</v>
          </cell>
          <cell r="CG27">
            <v>0</v>
          </cell>
          <cell r="CH27" t="str">
            <v>-</v>
          </cell>
        </row>
        <row r="28">
          <cell r="A28" t="str">
            <v>-</v>
          </cell>
          <cell r="B28" t="str">
            <v>-</v>
          </cell>
          <cell r="C28" t="str">
            <v>-</v>
          </cell>
          <cell r="D28" t="str">
            <v>-</v>
          </cell>
          <cell r="E28" t="str">
            <v>B25</v>
          </cell>
          <cell r="F28" t="str">
            <v>D1</v>
          </cell>
          <cell r="G28" t="str">
            <v/>
          </cell>
          <cell r="H28" t="str">
            <v/>
          </cell>
          <cell r="AN28" t="str">
            <v>-</v>
          </cell>
          <cell r="AO28" t="str">
            <v>-</v>
          </cell>
          <cell r="AP28" t="str">
            <v>-</v>
          </cell>
          <cell r="AQ28" t="str">
            <v>-</v>
          </cell>
          <cell r="AR28" t="str">
            <v>-</v>
          </cell>
          <cell r="AS28" t="str">
            <v>-</v>
          </cell>
          <cell r="AT28" t="str">
            <v>-</v>
          </cell>
          <cell r="AU28" t="str">
            <v>-</v>
          </cell>
          <cell r="AV28" t="str">
            <v>-</v>
          </cell>
          <cell r="AW28" t="str">
            <v>-</v>
          </cell>
          <cell r="AX28" t="str">
            <v>-</v>
          </cell>
          <cell r="AY28" t="str">
            <v>-</v>
          </cell>
          <cell r="CF28" t="str">
            <v>-</v>
          </cell>
          <cell r="CG28">
            <v>0</v>
          </cell>
          <cell r="CH28" t="str">
            <v>-</v>
          </cell>
        </row>
        <row r="29">
          <cell r="A29" t="str">
            <v>-</v>
          </cell>
          <cell r="B29" t="str">
            <v>-</v>
          </cell>
          <cell r="C29" t="str">
            <v>-</v>
          </cell>
          <cell r="D29" t="str">
            <v>-</v>
          </cell>
          <cell r="E29" t="str">
            <v>B01</v>
          </cell>
          <cell r="F29" t="str">
            <v>D2</v>
          </cell>
          <cell r="G29" t="str">
            <v>Gavin Myers</v>
          </cell>
          <cell r="H29" t="str">
            <v>L</v>
          </cell>
          <cell r="AN29" t="str">
            <v>-</v>
          </cell>
          <cell r="AO29" t="str">
            <v>-</v>
          </cell>
          <cell r="AP29" t="str">
            <v>-</v>
          </cell>
          <cell r="AQ29" t="str">
            <v>-</v>
          </cell>
          <cell r="AR29" t="str">
            <v>-</v>
          </cell>
          <cell r="AS29" t="str">
            <v>-</v>
          </cell>
          <cell r="AT29">
            <v>23</v>
          </cell>
          <cell r="AU29">
            <v>23.0029</v>
          </cell>
          <cell r="AV29" t="str">
            <v>-</v>
          </cell>
          <cell r="AW29" t="str">
            <v>-</v>
          </cell>
          <cell r="AX29">
            <v>33.020000000000003</v>
          </cell>
          <cell r="AY29">
            <v>23</v>
          </cell>
          <cell r="CF29" t="str">
            <v>-</v>
          </cell>
          <cell r="CG29">
            <v>0</v>
          </cell>
          <cell r="CH29" t="str">
            <v>-</v>
          </cell>
        </row>
        <row r="30">
          <cell r="A30" t="str">
            <v>-</v>
          </cell>
          <cell r="B30" t="str">
            <v>-</v>
          </cell>
          <cell r="C30" t="str">
            <v>-</v>
          </cell>
          <cell r="D30" t="str">
            <v>-</v>
          </cell>
          <cell r="E30" t="str">
            <v>B02</v>
          </cell>
          <cell r="F30" t="str">
            <v>D2</v>
          </cell>
          <cell r="G30" t="str">
            <v/>
          </cell>
          <cell r="H30" t="str">
            <v/>
          </cell>
          <cell r="AN30" t="str">
            <v>-</v>
          </cell>
          <cell r="AO30" t="str">
            <v>-</v>
          </cell>
          <cell r="AP30" t="str">
            <v>-</v>
          </cell>
          <cell r="AQ30" t="str">
            <v>-</v>
          </cell>
          <cell r="AR30" t="str">
            <v>-</v>
          </cell>
          <cell r="AS30" t="str">
            <v>-</v>
          </cell>
          <cell r="AT30" t="str">
            <v>-</v>
          </cell>
          <cell r="AU30" t="str">
            <v>-</v>
          </cell>
          <cell r="AV30" t="str">
            <v>-</v>
          </cell>
          <cell r="AW30" t="str">
            <v>-</v>
          </cell>
          <cell r="AX30" t="str">
            <v>-</v>
          </cell>
          <cell r="AY30" t="str">
            <v>-</v>
          </cell>
          <cell r="CF30" t="str">
            <v>-</v>
          </cell>
          <cell r="CG30">
            <v>0</v>
          </cell>
          <cell r="CH30" t="str">
            <v>-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B03</v>
          </cell>
          <cell r="F31" t="str">
            <v>D2</v>
          </cell>
          <cell r="G31" t="str">
            <v/>
          </cell>
          <cell r="H31" t="str">
            <v/>
          </cell>
          <cell r="AN31" t="str">
            <v>-</v>
          </cell>
          <cell r="AO31" t="str">
            <v>-</v>
          </cell>
          <cell r="AP31" t="str">
            <v>-</v>
          </cell>
          <cell r="AQ31" t="str">
            <v>-</v>
          </cell>
          <cell r="AR31" t="str">
            <v>-</v>
          </cell>
          <cell r="AS31" t="str">
            <v>-</v>
          </cell>
          <cell r="AT31" t="str">
            <v>-</v>
          </cell>
          <cell r="AU31" t="str">
            <v>-</v>
          </cell>
          <cell r="AV31" t="str">
            <v>-</v>
          </cell>
          <cell r="AW31" t="str">
            <v>-</v>
          </cell>
          <cell r="AX31" t="str">
            <v>-</v>
          </cell>
          <cell r="AY31" t="str">
            <v>-</v>
          </cell>
          <cell r="CF31" t="str">
            <v>-</v>
          </cell>
          <cell r="CG31">
            <v>0</v>
          </cell>
          <cell r="CH31" t="str">
            <v>-</v>
          </cell>
        </row>
        <row r="32">
          <cell r="A32" t="str">
            <v>-</v>
          </cell>
          <cell r="B32" t="str">
            <v>-</v>
          </cell>
          <cell r="C32" t="str">
            <v>-</v>
          </cell>
          <cell r="D32" t="str">
            <v>-</v>
          </cell>
          <cell r="E32" t="str">
            <v>B04</v>
          </cell>
          <cell r="F32" t="str">
            <v>D2</v>
          </cell>
          <cell r="G32" t="str">
            <v/>
          </cell>
          <cell r="H32" t="str">
            <v/>
          </cell>
          <cell r="AN32" t="str">
            <v>-</v>
          </cell>
          <cell r="AO32" t="str">
            <v>-</v>
          </cell>
          <cell r="AP32" t="str">
            <v>-</v>
          </cell>
          <cell r="AQ32" t="str">
            <v>-</v>
          </cell>
          <cell r="AR32" t="str">
            <v>-</v>
          </cell>
          <cell r="AS32" t="str">
            <v>-</v>
          </cell>
          <cell r="AT32" t="str">
            <v>-</v>
          </cell>
          <cell r="AU32" t="str">
            <v>-</v>
          </cell>
          <cell r="AV32" t="str">
            <v>-</v>
          </cell>
          <cell r="AW32" t="str">
            <v>-</v>
          </cell>
          <cell r="AX32" t="str">
            <v>-</v>
          </cell>
          <cell r="AY32" t="str">
            <v>-</v>
          </cell>
          <cell r="CF32" t="str">
            <v>-</v>
          </cell>
          <cell r="CG32">
            <v>0</v>
          </cell>
          <cell r="CH32" t="str">
            <v>-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B05</v>
          </cell>
          <cell r="F33" t="str">
            <v>D2</v>
          </cell>
          <cell r="G33" t="str">
            <v>Vince Vaina</v>
          </cell>
          <cell r="H33" t="str">
            <v>L</v>
          </cell>
          <cell r="AN33" t="str">
            <v>-</v>
          </cell>
          <cell r="AO33" t="str">
            <v>-</v>
          </cell>
          <cell r="AP33" t="str">
            <v>-</v>
          </cell>
          <cell r="AQ33" t="str">
            <v>-</v>
          </cell>
          <cell r="AR33" t="str">
            <v>-</v>
          </cell>
          <cell r="AS33" t="str">
            <v>-</v>
          </cell>
          <cell r="AT33">
            <v>14</v>
          </cell>
          <cell r="AU33">
            <v>14.003299999999999</v>
          </cell>
          <cell r="AV33" t="str">
            <v>-</v>
          </cell>
          <cell r="AW33" t="str">
            <v>-</v>
          </cell>
          <cell r="AX33">
            <v>8.0200000000000031</v>
          </cell>
          <cell r="AY33">
            <v>14</v>
          </cell>
          <cell r="CF33" t="str">
            <v>-</v>
          </cell>
          <cell r="CG33">
            <v>0</v>
          </cell>
          <cell r="CH33" t="str">
            <v>-</v>
          </cell>
        </row>
        <row r="34">
          <cell r="A34" t="str">
            <v>-</v>
          </cell>
          <cell r="B34" t="str">
            <v>-</v>
          </cell>
          <cell r="C34" t="str">
            <v>-</v>
          </cell>
          <cell r="D34" t="str">
            <v>-</v>
          </cell>
          <cell r="E34" t="str">
            <v>B06</v>
          </cell>
          <cell r="F34" t="str">
            <v>D2</v>
          </cell>
          <cell r="G34" t="str">
            <v/>
          </cell>
          <cell r="H34" t="str">
            <v/>
          </cell>
          <cell r="AN34" t="str">
            <v>-</v>
          </cell>
          <cell r="AO34" t="str">
            <v>-</v>
          </cell>
          <cell r="AP34" t="str">
            <v>-</v>
          </cell>
          <cell r="AQ34" t="str">
            <v>-</v>
          </cell>
          <cell r="AR34" t="str">
            <v>-</v>
          </cell>
          <cell r="AS34" t="str">
            <v>-</v>
          </cell>
          <cell r="AT34" t="str">
            <v>-</v>
          </cell>
          <cell r="AU34" t="str">
            <v>-</v>
          </cell>
          <cell r="AV34" t="str">
            <v>-</v>
          </cell>
          <cell r="AW34" t="str">
            <v>-</v>
          </cell>
          <cell r="AX34" t="str">
            <v>-</v>
          </cell>
          <cell r="AY34" t="str">
            <v>-</v>
          </cell>
          <cell r="CF34" t="str">
            <v>-</v>
          </cell>
          <cell r="CG34">
            <v>0</v>
          </cell>
          <cell r="CH34" t="str">
            <v>-</v>
          </cell>
        </row>
        <row r="35">
          <cell r="A35" t="str">
            <v>-</v>
          </cell>
          <cell r="B35" t="str">
            <v>-</v>
          </cell>
          <cell r="C35" t="str">
            <v>-</v>
          </cell>
          <cell r="D35" t="str">
            <v>-</v>
          </cell>
          <cell r="E35" t="str">
            <v>B07</v>
          </cell>
          <cell r="F35" t="str">
            <v>D2</v>
          </cell>
          <cell r="G35" t="str">
            <v>Bob Wright</v>
          </cell>
          <cell r="H35" t="str">
            <v>L</v>
          </cell>
          <cell r="AN35" t="str">
            <v>-</v>
          </cell>
          <cell r="AO35" t="str">
            <v>-</v>
          </cell>
          <cell r="AP35" t="str">
            <v>-</v>
          </cell>
          <cell r="AQ35" t="str">
            <v>-</v>
          </cell>
          <cell r="AR35" t="str">
            <v>-</v>
          </cell>
          <cell r="AS35" t="str">
            <v>-</v>
          </cell>
          <cell r="AT35">
            <v>9</v>
          </cell>
          <cell r="AU35">
            <v>9.0035000000000007</v>
          </cell>
          <cell r="AV35" t="str">
            <v>-</v>
          </cell>
          <cell r="AW35" t="str">
            <v>-</v>
          </cell>
          <cell r="AX35">
            <v>5.0200000000000031</v>
          </cell>
          <cell r="AY35">
            <v>9</v>
          </cell>
          <cell r="CF35" t="str">
            <v>-</v>
          </cell>
          <cell r="CG35">
            <v>0</v>
          </cell>
          <cell r="CH35" t="str">
            <v>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B08</v>
          </cell>
          <cell r="F36" t="str">
            <v>D2</v>
          </cell>
          <cell r="G36" t="str">
            <v>Greg Chapman</v>
          </cell>
          <cell r="H36" t="str">
            <v>L</v>
          </cell>
          <cell r="AN36" t="str">
            <v>-</v>
          </cell>
          <cell r="AO36" t="str">
            <v>-</v>
          </cell>
          <cell r="AP36" t="str">
            <v>-</v>
          </cell>
          <cell r="AQ36" t="str">
            <v>-</v>
          </cell>
          <cell r="AR36" t="str">
            <v>-</v>
          </cell>
          <cell r="AS36" t="str">
            <v>-</v>
          </cell>
          <cell r="AT36">
            <v>10</v>
          </cell>
          <cell r="AU36">
            <v>10.0036</v>
          </cell>
          <cell r="AV36" t="str">
            <v>-</v>
          </cell>
          <cell r="AW36" t="str">
            <v>-</v>
          </cell>
          <cell r="AX36">
            <v>6.0100000000000051</v>
          </cell>
          <cell r="AY36">
            <v>10</v>
          </cell>
          <cell r="CF36" t="str">
            <v>-</v>
          </cell>
          <cell r="CG36">
            <v>0</v>
          </cell>
          <cell r="CH36" t="str">
            <v>-</v>
          </cell>
        </row>
        <row r="37">
          <cell r="A37" t="str">
            <v>-</v>
          </cell>
          <cell r="B37" t="str">
            <v>-</v>
          </cell>
          <cell r="C37" t="str">
            <v>-</v>
          </cell>
          <cell r="D37" t="str">
            <v>-</v>
          </cell>
          <cell r="E37" t="str">
            <v>B09</v>
          </cell>
          <cell r="F37" t="str">
            <v>D2</v>
          </cell>
          <cell r="G37" t="str">
            <v>Ken Perrin</v>
          </cell>
          <cell r="H37" t="str">
            <v>L</v>
          </cell>
          <cell r="AN37" t="str">
            <v>-</v>
          </cell>
          <cell r="AO37" t="str">
            <v>-</v>
          </cell>
          <cell r="AP37" t="str">
            <v>-</v>
          </cell>
          <cell r="AQ37" t="str">
            <v>-</v>
          </cell>
          <cell r="AR37" t="str">
            <v>-</v>
          </cell>
          <cell r="AS37" t="str">
            <v>-</v>
          </cell>
          <cell r="AT37">
            <v>5</v>
          </cell>
          <cell r="AU37">
            <v>5.0037000000000003</v>
          </cell>
          <cell r="AV37" t="str">
            <v>-</v>
          </cell>
          <cell r="AW37" t="str">
            <v>-</v>
          </cell>
          <cell r="AX37">
            <v>3.0200000000000031</v>
          </cell>
          <cell r="AY37">
            <v>5</v>
          </cell>
          <cell r="CF37" t="str">
            <v>-</v>
          </cell>
          <cell r="CG37">
            <v>0</v>
          </cell>
          <cell r="CH37" t="str">
            <v>-</v>
          </cell>
        </row>
        <row r="38">
          <cell r="A38" t="str">
            <v>-</v>
          </cell>
          <cell r="B38" t="str">
            <v>-</v>
          </cell>
          <cell r="C38" t="str">
            <v>-</v>
          </cell>
          <cell r="D38" t="str">
            <v>-</v>
          </cell>
          <cell r="E38" t="str">
            <v>B10</v>
          </cell>
          <cell r="F38" t="str">
            <v>D2</v>
          </cell>
          <cell r="G38" t="str">
            <v>Russell LeMatrie</v>
          </cell>
          <cell r="H38" t="str">
            <v>H</v>
          </cell>
          <cell r="AN38">
            <v>4</v>
          </cell>
          <cell r="AO38">
            <v>4.0038</v>
          </cell>
          <cell r="AP38" t="str">
            <v>-</v>
          </cell>
          <cell r="AQ38" t="str">
            <v>-</v>
          </cell>
          <cell r="AR38">
            <v>1</v>
          </cell>
          <cell r="AS38">
            <v>4</v>
          </cell>
          <cell r="AT38" t="str">
            <v>-</v>
          </cell>
          <cell r="AU38" t="str">
            <v>-</v>
          </cell>
          <cell r="AV38" t="str">
            <v>-</v>
          </cell>
          <cell r="AW38" t="str">
            <v>-</v>
          </cell>
          <cell r="AX38" t="str">
            <v>-</v>
          </cell>
          <cell r="AY38" t="str">
            <v>-</v>
          </cell>
          <cell r="CF38" t="str">
            <v>-</v>
          </cell>
          <cell r="CG38">
            <v>0</v>
          </cell>
          <cell r="CH38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B11</v>
          </cell>
          <cell r="F39" t="str">
            <v>D2</v>
          </cell>
          <cell r="G39" t="str">
            <v/>
          </cell>
          <cell r="H39" t="str">
            <v/>
          </cell>
          <cell r="AN39" t="str">
            <v>-</v>
          </cell>
          <cell r="AO39" t="str">
            <v>-</v>
          </cell>
          <cell r="AP39" t="str">
            <v>-</v>
          </cell>
          <cell r="AQ39" t="str">
            <v>-</v>
          </cell>
          <cell r="AR39" t="str">
            <v>-</v>
          </cell>
          <cell r="AS39" t="str">
            <v>-</v>
          </cell>
          <cell r="AT39" t="str">
            <v>-</v>
          </cell>
          <cell r="AU39" t="str">
            <v>-</v>
          </cell>
          <cell r="AV39" t="str">
            <v>-</v>
          </cell>
          <cell r="AW39" t="str">
            <v>-</v>
          </cell>
          <cell r="AX39" t="str">
            <v>-</v>
          </cell>
          <cell r="AY39" t="str">
            <v>-</v>
          </cell>
          <cell r="CF39" t="str">
            <v>-</v>
          </cell>
          <cell r="CG39">
            <v>0</v>
          </cell>
          <cell r="CH39" t="str">
            <v>-</v>
          </cell>
        </row>
        <row r="40">
          <cell r="A40" t="str">
            <v>-</v>
          </cell>
          <cell r="B40" t="str">
            <v>-</v>
          </cell>
          <cell r="C40" t="str">
            <v>-</v>
          </cell>
          <cell r="D40" t="str">
            <v>-</v>
          </cell>
          <cell r="E40" t="str">
            <v>B12</v>
          </cell>
          <cell r="F40" t="str">
            <v>D2</v>
          </cell>
          <cell r="G40" t="str">
            <v>Tracy Deehan</v>
          </cell>
          <cell r="H40" t="str">
            <v>L</v>
          </cell>
          <cell r="AN40" t="str">
            <v>-</v>
          </cell>
          <cell r="AO40" t="str">
            <v>-</v>
          </cell>
          <cell r="AP40" t="str">
            <v>-</v>
          </cell>
          <cell r="AQ40" t="str">
            <v>-</v>
          </cell>
          <cell r="AR40" t="str">
            <v>-</v>
          </cell>
          <cell r="AS40" t="str">
            <v>-</v>
          </cell>
          <cell r="AT40">
            <v>16</v>
          </cell>
          <cell r="AU40">
            <v>16.004000000000001</v>
          </cell>
          <cell r="AV40" t="str">
            <v>-</v>
          </cell>
          <cell r="AW40" t="str">
            <v>-</v>
          </cell>
          <cell r="AX40">
            <v>9.0200000000000031</v>
          </cell>
          <cell r="AY40">
            <v>16</v>
          </cell>
          <cell r="CF40" t="str">
            <v>-</v>
          </cell>
          <cell r="CG40">
            <v>0</v>
          </cell>
          <cell r="CH40" t="str">
            <v>-</v>
          </cell>
        </row>
        <row r="41">
          <cell r="A41" t="str">
            <v>-</v>
          </cell>
          <cell r="B41" t="str">
            <v>-</v>
          </cell>
          <cell r="C41" t="str">
            <v>-</v>
          </cell>
          <cell r="D41" t="str">
            <v>-</v>
          </cell>
          <cell r="E41" t="str">
            <v>B13</v>
          </cell>
          <cell r="F41" t="str">
            <v>D2</v>
          </cell>
          <cell r="G41" t="str">
            <v>Brian Wray</v>
          </cell>
          <cell r="H41" t="str">
            <v>H</v>
          </cell>
          <cell r="AN41">
            <v>10</v>
          </cell>
          <cell r="AO41">
            <v>10.004099999999999</v>
          </cell>
          <cell r="AP41" t="str">
            <v>-</v>
          </cell>
          <cell r="AQ41" t="str">
            <v>-</v>
          </cell>
          <cell r="AR41">
            <v>3.009999999999998</v>
          </cell>
          <cell r="AS41">
            <v>10</v>
          </cell>
          <cell r="AT41" t="str">
            <v>-</v>
          </cell>
          <cell r="AU41" t="str">
            <v>-</v>
          </cell>
          <cell r="AV41" t="str">
            <v>-</v>
          </cell>
          <cell r="AW41" t="str">
            <v>-</v>
          </cell>
          <cell r="AX41" t="str">
            <v>-</v>
          </cell>
          <cell r="AY41" t="str">
            <v>-</v>
          </cell>
          <cell r="CF41" t="str">
            <v>-</v>
          </cell>
          <cell r="CG41">
            <v>0</v>
          </cell>
          <cell r="CH41" t="str">
            <v>-</v>
          </cell>
        </row>
        <row r="42">
          <cell r="A42" t="str">
            <v>-</v>
          </cell>
          <cell r="B42" t="str">
            <v>-</v>
          </cell>
          <cell r="C42" t="str">
            <v>-</v>
          </cell>
          <cell r="D42" t="str">
            <v>-</v>
          </cell>
          <cell r="E42" t="str">
            <v>B14</v>
          </cell>
          <cell r="F42" t="str">
            <v>D2</v>
          </cell>
          <cell r="G42" t="str">
            <v>Bruce Blacker</v>
          </cell>
          <cell r="H42" t="str">
            <v>L</v>
          </cell>
          <cell r="AN42" t="str">
            <v>-</v>
          </cell>
          <cell r="AO42" t="str">
            <v>-</v>
          </cell>
          <cell r="AP42" t="str">
            <v>-</v>
          </cell>
          <cell r="AQ42" t="str">
            <v>-</v>
          </cell>
          <cell r="AR42" t="str">
            <v>-</v>
          </cell>
          <cell r="AS42" t="str">
            <v>-</v>
          </cell>
          <cell r="AT42">
            <v>22</v>
          </cell>
          <cell r="AU42">
            <v>22.004200000000001</v>
          </cell>
          <cell r="AV42" t="str">
            <v>-</v>
          </cell>
          <cell r="AW42" t="str">
            <v>-</v>
          </cell>
          <cell r="AX42">
            <v>29.020000000000003</v>
          </cell>
          <cell r="AY42">
            <v>22</v>
          </cell>
          <cell r="CF42" t="str">
            <v>-</v>
          </cell>
          <cell r="CG42">
            <v>0</v>
          </cell>
          <cell r="CH42" t="str">
            <v>-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B15</v>
          </cell>
          <cell r="F43" t="str">
            <v>D2</v>
          </cell>
          <cell r="G43" t="str">
            <v>Peter Gerhold</v>
          </cell>
          <cell r="H43" t="str">
            <v>L</v>
          </cell>
          <cell r="AN43" t="str">
            <v>-</v>
          </cell>
          <cell r="AO43" t="str">
            <v>-</v>
          </cell>
          <cell r="AP43" t="str">
            <v>-</v>
          </cell>
          <cell r="AQ43" t="str">
            <v>-</v>
          </cell>
          <cell r="AR43" t="str">
            <v>-</v>
          </cell>
          <cell r="AS43" t="str">
            <v>-</v>
          </cell>
          <cell r="AT43">
            <v>12</v>
          </cell>
          <cell r="AU43">
            <v>12.004300000000001</v>
          </cell>
          <cell r="AV43" t="str">
            <v>-</v>
          </cell>
          <cell r="AW43" t="str">
            <v>-</v>
          </cell>
          <cell r="AX43">
            <v>7.0100000000000051</v>
          </cell>
          <cell r="AY43">
            <v>12</v>
          </cell>
          <cell r="CF43" t="str">
            <v>-</v>
          </cell>
          <cell r="CG43">
            <v>0</v>
          </cell>
          <cell r="CH43" t="str">
            <v>-</v>
          </cell>
        </row>
        <row r="44">
          <cell r="A44" t="str">
            <v>-</v>
          </cell>
          <cell r="B44" t="str">
            <v>-</v>
          </cell>
          <cell r="C44" t="str">
            <v>-</v>
          </cell>
          <cell r="D44" t="str">
            <v>-</v>
          </cell>
          <cell r="E44" t="str">
            <v>B16</v>
          </cell>
          <cell r="F44" t="str">
            <v>D2</v>
          </cell>
          <cell r="G44" t="str">
            <v>Dave Zucconi</v>
          </cell>
          <cell r="H44" t="str">
            <v>L</v>
          </cell>
          <cell r="AN44" t="str">
            <v>-</v>
          </cell>
          <cell r="AO44" t="str">
            <v>-</v>
          </cell>
          <cell r="AP44" t="str">
            <v>-</v>
          </cell>
          <cell r="AQ44" t="str">
            <v>-</v>
          </cell>
          <cell r="AR44" t="str">
            <v>-</v>
          </cell>
          <cell r="AS44" t="str">
            <v>-</v>
          </cell>
          <cell r="AT44">
            <v>20</v>
          </cell>
          <cell r="AU44">
            <v>19.0044</v>
          </cell>
          <cell r="AV44" t="str">
            <v>-</v>
          </cell>
          <cell r="AW44" t="str">
            <v>-</v>
          </cell>
          <cell r="AX44">
            <v>13.020000000000003</v>
          </cell>
          <cell r="AY44">
            <v>19</v>
          </cell>
          <cell r="CF44" t="str">
            <v>-</v>
          </cell>
          <cell r="CG44">
            <v>0</v>
          </cell>
          <cell r="CH44" t="str">
            <v>-</v>
          </cell>
        </row>
        <row r="45">
          <cell r="A45" t="str">
            <v>-</v>
          </cell>
          <cell r="B45" t="str">
            <v>-</v>
          </cell>
          <cell r="C45" t="str">
            <v>-</v>
          </cell>
          <cell r="D45" t="str">
            <v>-</v>
          </cell>
          <cell r="E45" t="str">
            <v>B17</v>
          </cell>
          <cell r="F45" t="str">
            <v>D2</v>
          </cell>
          <cell r="G45" t="str">
            <v>Mark Anstee</v>
          </cell>
          <cell r="H45" t="str">
            <v>L</v>
          </cell>
          <cell r="AN45" t="str">
            <v>-</v>
          </cell>
          <cell r="AO45" t="str">
            <v>-</v>
          </cell>
          <cell r="AP45" t="str">
            <v>-</v>
          </cell>
          <cell r="AQ45" t="str">
            <v>-</v>
          </cell>
          <cell r="AR45" t="str">
            <v>-</v>
          </cell>
          <cell r="AS45" t="str">
            <v>-</v>
          </cell>
          <cell r="AT45">
            <v>17</v>
          </cell>
          <cell r="AU45">
            <v>17.0045</v>
          </cell>
          <cell r="AV45" t="str">
            <v>-</v>
          </cell>
          <cell r="AW45" t="str">
            <v>-</v>
          </cell>
          <cell r="AX45">
            <v>10.010000000000005</v>
          </cell>
          <cell r="AY45">
            <v>17</v>
          </cell>
          <cell r="CF45" t="str">
            <v>-</v>
          </cell>
          <cell r="CG45">
            <v>0</v>
          </cell>
          <cell r="CH45" t="str">
            <v>-</v>
          </cell>
        </row>
        <row r="46">
          <cell r="A46" t="str">
            <v>-</v>
          </cell>
          <cell r="B46" t="str">
            <v>-</v>
          </cell>
          <cell r="C46" t="str">
            <v>-</v>
          </cell>
          <cell r="D46" t="str">
            <v>-</v>
          </cell>
          <cell r="E46" t="str">
            <v>B18</v>
          </cell>
          <cell r="F46" t="str">
            <v>D2</v>
          </cell>
          <cell r="G46" t="str">
            <v>Peter VM</v>
          </cell>
          <cell r="H46" t="str">
            <v>L</v>
          </cell>
          <cell r="AN46" t="str">
            <v>-</v>
          </cell>
          <cell r="AO46" t="str">
            <v>-</v>
          </cell>
          <cell r="AP46" t="str">
            <v>-</v>
          </cell>
          <cell r="AQ46" t="str">
            <v>-</v>
          </cell>
          <cell r="AR46" t="str">
            <v>-</v>
          </cell>
          <cell r="AS46" t="str">
            <v>-</v>
          </cell>
          <cell r="AT46">
            <v>11</v>
          </cell>
          <cell r="AU46">
            <v>11.0046</v>
          </cell>
          <cell r="AV46" t="str">
            <v>-</v>
          </cell>
          <cell r="AW46" t="str">
            <v>-</v>
          </cell>
          <cell r="AX46">
            <v>6.0200000000000031</v>
          </cell>
          <cell r="AY46">
            <v>11</v>
          </cell>
          <cell r="CF46" t="str">
            <v>-</v>
          </cell>
          <cell r="CG46">
            <v>0</v>
          </cell>
          <cell r="CH46" t="str">
            <v>-</v>
          </cell>
        </row>
        <row r="47">
          <cell r="A47" t="str">
            <v>-</v>
          </cell>
          <cell r="B47" t="str">
            <v>-</v>
          </cell>
          <cell r="C47" t="str">
            <v>-</v>
          </cell>
          <cell r="D47" t="str">
            <v>-</v>
          </cell>
          <cell r="E47" t="str">
            <v>B19</v>
          </cell>
          <cell r="F47" t="str">
            <v>D2</v>
          </cell>
          <cell r="G47" t="str">
            <v>Grant Groves</v>
          </cell>
          <cell r="H47" t="str">
            <v>L</v>
          </cell>
          <cell r="AN47" t="str">
            <v>-</v>
          </cell>
          <cell r="AO47" t="str">
            <v>-</v>
          </cell>
          <cell r="AP47" t="str">
            <v>-</v>
          </cell>
          <cell r="AQ47" t="str">
            <v>-</v>
          </cell>
          <cell r="AR47" t="str">
            <v>-</v>
          </cell>
          <cell r="AS47" t="str">
            <v>-</v>
          </cell>
          <cell r="AT47">
            <v>1</v>
          </cell>
          <cell r="AU47">
            <v>1.0046999999999999</v>
          </cell>
          <cell r="AV47" t="str">
            <v>Grant Groves</v>
          </cell>
          <cell r="AW47">
            <v>58.02</v>
          </cell>
          <cell r="AX47">
            <v>0</v>
          </cell>
          <cell r="AY47">
            <v>1</v>
          </cell>
          <cell r="CF47" t="str">
            <v>-</v>
          </cell>
          <cell r="CG47">
            <v>0</v>
          </cell>
          <cell r="CH47" t="str">
            <v>-</v>
          </cell>
        </row>
        <row r="48">
          <cell r="A48" t="str">
            <v>-</v>
          </cell>
          <cell r="B48" t="str">
            <v>-</v>
          </cell>
          <cell r="C48" t="str">
            <v>-</v>
          </cell>
          <cell r="D48" t="str">
            <v>-</v>
          </cell>
          <cell r="E48" t="str">
            <v>B20</v>
          </cell>
          <cell r="F48" t="str">
            <v>D2</v>
          </cell>
          <cell r="G48" t="str">
            <v/>
          </cell>
          <cell r="H48" t="str">
            <v/>
          </cell>
          <cell r="AN48" t="str">
            <v>-</v>
          </cell>
          <cell r="AO48" t="str">
            <v>-</v>
          </cell>
          <cell r="AP48" t="str">
            <v>-</v>
          </cell>
          <cell r="AQ48" t="str">
            <v>-</v>
          </cell>
          <cell r="AR48" t="str">
            <v>-</v>
          </cell>
          <cell r="AS48" t="str">
            <v>-</v>
          </cell>
          <cell r="AT48" t="str">
            <v>-</v>
          </cell>
          <cell r="AU48" t="str">
            <v>-</v>
          </cell>
          <cell r="AV48" t="str">
            <v>-</v>
          </cell>
          <cell r="AW48" t="str">
            <v>-</v>
          </cell>
          <cell r="AX48" t="str">
            <v>-</v>
          </cell>
          <cell r="AY48" t="str">
            <v>-</v>
          </cell>
          <cell r="CF48" t="str">
            <v>-</v>
          </cell>
          <cell r="CG48">
            <v>0</v>
          </cell>
          <cell r="CH48" t="str">
            <v>-</v>
          </cell>
        </row>
        <row r="49">
          <cell r="A49" t="str">
            <v>-</v>
          </cell>
          <cell r="B49" t="str">
            <v>-</v>
          </cell>
          <cell r="C49" t="str">
            <v>-</v>
          </cell>
          <cell r="D49" t="str">
            <v>-</v>
          </cell>
          <cell r="E49" t="str">
            <v>B21</v>
          </cell>
          <cell r="F49" t="str">
            <v>D2</v>
          </cell>
          <cell r="G49" t="str">
            <v/>
          </cell>
          <cell r="H49" t="str">
            <v/>
          </cell>
          <cell r="AN49" t="str">
            <v>-</v>
          </cell>
          <cell r="AO49" t="str">
            <v>-</v>
          </cell>
          <cell r="AP49" t="str">
            <v>-</v>
          </cell>
          <cell r="AQ49" t="str">
            <v>-</v>
          </cell>
          <cell r="AR49" t="str">
            <v>-</v>
          </cell>
          <cell r="AS49" t="str">
            <v>-</v>
          </cell>
          <cell r="AT49" t="str">
            <v>-</v>
          </cell>
          <cell r="AU49" t="str">
            <v>-</v>
          </cell>
          <cell r="AV49" t="str">
            <v>-</v>
          </cell>
          <cell r="AW49" t="str">
            <v>-</v>
          </cell>
          <cell r="AX49" t="str">
            <v>-</v>
          </cell>
          <cell r="AY49" t="str">
            <v>-</v>
          </cell>
          <cell r="CF49" t="str">
            <v>-</v>
          </cell>
          <cell r="CG49">
            <v>0</v>
          </cell>
          <cell r="CH49" t="str">
            <v>-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B22</v>
          </cell>
          <cell r="F50" t="str">
            <v>D2</v>
          </cell>
          <cell r="G50" t="str">
            <v/>
          </cell>
          <cell r="H50" t="str">
            <v/>
          </cell>
          <cell r="AN50" t="str">
            <v>-</v>
          </cell>
          <cell r="AO50" t="str">
            <v>-</v>
          </cell>
          <cell r="AP50" t="str">
            <v>-</v>
          </cell>
          <cell r="AQ50" t="str">
            <v>-</v>
          </cell>
          <cell r="AR50" t="str">
            <v>-</v>
          </cell>
          <cell r="AS50" t="str">
            <v>-</v>
          </cell>
          <cell r="AT50" t="str">
            <v>-</v>
          </cell>
          <cell r="AU50" t="str">
            <v>-</v>
          </cell>
          <cell r="AV50" t="str">
            <v>-</v>
          </cell>
          <cell r="AW50" t="str">
            <v>-</v>
          </cell>
          <cell r="AX50" t="str">
            <v>-</v>
          </cell>
          <cell r="AY50" t="str">
            <v>-</v>
          </cell>
          <cell r="CF50" t="str">
            <v>-</v>
          </cell>
          <cell r="CG50">
            <v>0</v>
          </cell>
          <cell r="CH50" t="str">
            <v>-</v>
          </cell>
        </row>
        <row r="51">
          <cell r="A51" t="str">
            <v>-</v>
          </cell>
          <cell r="B51" t="str">
            <v>-</v>
          </cell>
          <cell r="C51" t="str">
            <v>-</v>
          </cell>
          <cell r="D51" t="str">
            <v>-</v>
          </cell>
          <cell r="E51" t="str">
            <v>B23</v>
          </cell>
          <cell r="F51" t="str">
            <v>D2</v>
          </cell>
          <cell r="G51" t="str">
            <v/>
          </cell>
          <cell r="H51" t="str">
            <v/>
          </cell>
          <cell r="AN51" t="str">
            <v>-</v>
          </cell>
          <cell r="AO51" t="str">
            <v>-</v>
          </cell>
          <cell r="AP51" t="str">
            <v>-</v>
          </cell>
          <cell r="AQ51" t="str">
            <v>-</v>
          </cell>
          <cell r="AR51" t="str">
            <v>-</v>
          </cell>
          <cell r="AS51" t="str">
            <v>-</v>
          </cell>
          <cell r="AT51" t="str">
            <v>-</v>
          </cell>
          <cell r="AU51" t="str">
            <v>-</v>
          </cell>
          <cell r="AV51" t="str">
            <v>-</v>
          </cell>
          <cell r="AW51" t="str">
            <v>-</v>
          </cell>
          <cell r="AX51" t="str">
            <v>-</v>
          </cell>
          <cell r="AY51" t="str">
            <v>-</v>
          </cell>
          <cell r="CF51" t="str">
            <v>-</v>
          </cell>
          <cell r="CG51">
            <v>0</v>
          </cell>
          <cell r="CH51" t="str">
            <v>-</v>
          </cell>
        </row>
        <row r="52">
          <cell r="A52" t="str">
            <v>-</v>
          </cell>
          <cell r="B52" t="str">
            <v>-</v>
          </cell>
          <cell r="C52" t="str">
            <v>-</v>
          </cell>
          <cell r="D52" t="str">
            <v>-</v>
          </cell>
          <cell r="E52" t="str">
            <v>B24</v>
          </cell>
          <cell r="F52" t="str">
            <v>D2</v>
          </cell>
          <cell r="G52" t="str">
            <v/>
          </cell>
          <cell r="H52" t="str">
            <v/>
          </cell>
          <cell r="AN52" t="str">
            <v>-</v>
          </cell>
          <cell r="AO52" t="str">
            <v>-</v>
          </cell>
          <cell r="AP52" t="str">
            <v>-</v>
          </cell>
          <cell r="AQ52" t="str">
            <v>-</v>
          </cell>
          <cell r="AR52" t="str">
            <v>-</v>
          </cell>
          <cell r="AS52" t="str">
            <v>-</v>
          </cell>
          <cell r="AT52" t="str">
            <v>-</v>
          </cell>
          <cell r="AU52" t="str">
            <v>-</v>
          </cell>
          <cell r="AV52" t="str">
            <v>-</v>
          </cell>
          <cell r="AW52" t="str">
            <v>-</v>
          </cell>
          <cell r="AX52" t="str">
            <v>-</v>
          </cell>
          <cell r="AY52" t="str">
            <v>-</v>
          </cell>
          <cell r="CF52" t="str">
            <v>-</v>
          </cell>
          <cell r="CG52">
            <v>0</v>
          </cell>
          <cell r="CH52" t="str">
            <v>-</v>
          </cell>
        </row>
        <row r="53">
          <cell r="A53" t="str">
            <v>-</v>
          </cell>
          <cell r="B53" t="str">
            <v>-</v>
          </cell>
          <cell r="C53" t="str">
            <v>-</v>
          </cell>
          <cell r="D53" t="str">
            <v>-</v>
          </cell>
          <cell r="E53" t="str">
            <v>B25</v>
          </cell>
          <cell r="F53" t="str">
            <v>D2</v>
          </cell>
          <cell r="G53" t="str">
            <v/>
          </cell>
          <cell r="H53" t="str">
            <v/>
          </cell>
          <cell r="AN53" t="str">
            <v>-</v>
          </cell>
          <cell r="AO53" t="str">
            <v>-</v>
          </cell>
          <cell r="AP53" t="str">
            <v>-</v>
          </cell>
          <cell r="AQ53" t="str">
            <v>-</v>
          </cell>
          <cell r="AR53" t="str">
            <v>-</v>
          </cell>
          <cell r="AS53" t="str">
            <v>-</v>
          </cell>
          <cell r="AT53" t="str">
            <v>-</v>
          </cell>
          <cell r="AU53" t="str">
            <v>-</v>
          </cell>
          <cell r="AV53" t="str">
            <v>-</v>
          </cell>
          <cell r="AW53" t="str">
            <v>-</v>
          </cell>
          <cell r="AX53" t="str">
            <v>-</v>
          </cell>
          <cell r="AY53" t="str">
            <v>-</v>
          </cell>
          <cell r="CF53" t="str">
            <v>-</v>
          </cell>
          <cell r="CG53">
            <v>0</v>
          </cell>
          <cell r="CH53" t="str">
            <v>-</v>
          </cell>
        </row>
        <row r="54">
          <cell r="A54" t="str">
            <v>-</v>
          </cell>
          <cell r="B54" t="str">
            <v>-</v>
          </cell>
          <cell r="C54" t="str">
            <v>-</v>
          </cell>
          <cell r="D54" t="str">
            <v>-</v>
          </cell>
          <cell r="E54" t="str">
            <v>B01</v>
          </cell>
          <cell r="F54" t="str">
            <v>D3</v>
          </cell>
          <cell r="G54" t="str">
            <v/>
          </cell>
          <cell r="H54" t="str">
            <v/>
          </cell>
          <cell r="AN54" t="str">
            <v>-</v>
          </cell>
          <cell r="AO54" t="str">
            <v>-</v>
          </cell>
          <cell r="AP54" t="str">
            <v>-</v>
          </cell>
          <cell r="AQ54" t="str">
            <v>-</v>
          </cell>
          <cell r="AR54" t="str">
            <v>-</v>
          </cell>
          <cell r="AS54" t="str">
            <v>-</v>
          </cell>
          <cell r="AT54" t="str">
            <v>-</v>
          </cell>
          <cell r="AU54" t="str">
            <v>-</v>
          </cell>
          <cell r="AV54" t="str">
            <v>-</v>
          </cell>
          <cell r="AW54" t="str">
            <v>-</v>
          </cell>
          <cell r="AX54" t="str">
            <v>-</v>
          </cell>
          <cell r="AY54" t="str">
            <v>-</v>
          </cell>
          <cell r="CF54" t="str">
            <v>-</v>
          </cell>
          <cell r="CG54">
            <v>0</v>
          </cell>
          <cell r="CH54" t="str">
            <v>-</v>
          </cell>
        </row>
        <row r="55">
          <cell r="A55" t="str">
            <v>-</v>
          </cell>
          <cell r="B55" t="str">
            <v>-</v>
          </cell>
          <cell r="C55" t="str">
            <v>-</v>
          </cell>
          <cell r="D55" t="str">
            <v>-</v>
          </cell>
          <cell r="E55" t="str">
            <v>B02</v>
          </cell>
          <cell r="F55" t="str">
            <v>D3</v>
          </cell>
          <cell r="G55" t="str">
            <v>Gary Barron</v>
          </cell>
          <cell r="H55" t="str">
            <v>L</v>
          </cell>
          <cell r="AN55" t="str">
            <v>-</v>
          </cell>
          <cell r="AO55" t="str">
            <v>-</v>
          </cell>
          <cell r="AP55" t="str">
            <v>-</v>
          </cell>
          <cell r="AQ55" t="str">
            <v>-</v>
          </cell>
          <cell r="AR55" t="str">
            <v>-</v>
          </cell>
          <cell r="AS55" t="str">
            <v>-</v>
          </cell>
          <cell r="AT55">
            <v>13</v>
          </cell>
          <cell r="AU55">
            <v>13.0055</v>
          </cell>
          <cell r="AV55" t="str">
            <v>-</v>
          </cell>
          <cell r="AW55" t="str">
            <v>-</v>
          </cell>
          <cell r="AX55">
            <v>8.0100000000000051</v>
          </cell>
          <cell r="AY55">
            <v>13</v>
          </cell>
          <cell r="CF55" t="str">
            <v>-</v>
          </cell>
          <cell r="CG55">
            <v>0</v>
          </cell>
          <cell r="CH55" t="str">
            <v>-</v>
          </cell>
        </row>
        <row r="56">
          <cell r="A56" t="str">
            <v>-</v>
          </cell>
          <cell r="B56" t="str">
            <v>-</v>
          </cell>
          <cell r="C56" t="str">
            <v>-</v>
          </cell>
          <cell r="D56" t="str">
            <v>-</v>
          </cell>
          <cell r="E56" t="str">
            <v>B03</v>
          </cell>
          <cell r="F56" t="str">
            <v>D3</v>
          </cell>
          <cell r="G56" t="str">
            <v>Barry Tucker LH</v>
          </cell>
          <cell r="H56" t="str">
            <v>H</v>
          </cell>
          <cell r="AN56">
            <v>16</v>
          </cell>
          <cell r="AO56">
            <v>16.005600000000001</v>
          </cell>
          <cell r="AP56" t="str">
            <v>-</v>
          </cell>
          <cell r="AQ56" t="str">
            <v>-</v>
          </cell>
          <cell r="AR56">
            <v>5</v>
          </cell>
          <cell r="AS56">
            <v>16</v>
          </cell>
          <cell r="AT56" t="str">
            <v>-</v>
          </cell>
          <cell r="AU56" t="str">
            <v>-</v>
          </cell>
          <cell r="AV56" t="str">
            <v>-</v>
          </cell>
          <cell r="AW56" t="str">
            <v>-</v>
          </cell>
          <cell r="AX56" t="str">
            <v>-</v>
          </cell>
          <cell r="AY56" t="str">
            <v>-</v>
          </cell>
          <cell r="CF56" t="str">
            <v>-</v>
          </cell>
          <cell r="CG56">
            <v>0</v>
          </cell>
          <cell r="CH56" t="str">
            <v>-</v>
          </cell>
        </row>
        <row r="57">
          <cell r="A57" t="str">
            <v>-</v>
          </cell>
          <cell r="B57" t="str">
            <v>-</v>
          </cell>
          <cell r="C57" t="str">
            <v>-</v>
          </cell>
          <cell r="D57" t="str">
            <v>-</v>
          </cell>
          <cell r="E57" t="str">
            <v>B04</v>
          </cell>
          <cell r="F57" t="str">
            <v>D3</v>
          </cell>
          <cell r="G57" t="str">
            <v/>
          </cell>
          <cell r="H57" t="str">
            <v/>
          </cell>
          <cell r="AN57" t="str">
            <v>-</v>
          </cell>
          <cell r="AO57" t="str">
            <v>-</v>
          </cell>
          <cell r="AP57" t="str">
            <v>-</v>
          </cell>
          <cell r="AQ57" t="str">
            <v>-</v>
          </cell>
          <cell r="AR57" t="str">
            <v>-</v>
          </cell>
          <cell r="AS57" t="str">
            <v>-</v>
          </cell>
          <cell r="AT57" t="str">
            <v>-</v>
          </cell>
          <cell r="AU57" t="str">
            <v>-</v>
          </cell>
          <cell r="AV57" t="str">
            <v>-</v>
          </cell>
          <cell r="AW57" t="str">
            <v>-</v>
          </cell>
          <cell r="AX57" t="str">
            <v>-</v>
          </cell>
          <cell r="AY57" t="str">
            <v>-</v>
          </cell>
          <cell r="CF57" t="str">
            <v>-</v>
          </cell>
          <cell r="CG57">
            <v>0</v>
          </cell>
          <cell r="CH57" t="str">
            <v>-</v>
          </cell>
        </row>
        <row r="58">
          <cell r="A58" t="str">
            <v>-</v>
          </cell>
          <cell r="B58" t="str">
            <v>-</v>
          </cell>
          <cell r="C58" t="str">
            <v>-</v>
          </cell>
          <cell r="D58" t="str">
            <v>-</v>
          </cell>
          <cell r="E58" t="str">
            <v>B05</v>
          </cell>
          <cell r="F58" t="str">
            <v>D3</v>
          </cell>
          <cell r="G58" t="str">
            <v>Les Fraser LH</v>
          </cell>
          <cell r="H58" t="str">
            <v>H</v>
          </cell>
          <cell r="AN58">
            <v>11</v>
          </cell>
          <cell r="AO58">
            <v>11.005800000000001</v>
          </cell>
          <cell r="AP58" t="str">
            <v>-</v>
          </cell>
          <cell r="AQ58" t="str">
            <v>-</v>
          </cell>
          <cell r="AR58">
            <v>3.9799999999999969</v>
          </cell>
          <cell r="AS58">
            <v>11</v>
          </cell>
          <cell r="AT58" t="str">
            <v>-</v>
          </cell>
          <cell r="AU58" t="str">
            <v>-</v>
          </cell>
          <cell r="AV58" t="str">
            <v>-</v>
          </cell>
          <cell r="AW58" t="str">
            <v>-</v>
          </cell>
          <cell r="AX58" t="str">
            <v>-</v>
          </cell>
          <cell r="AY58" t="str">
            <v>-</v>
          </cell>
          <cell r="CF58" t="str">
            <v>-</v>
          </cell>
          <cell r="CG58">
            <v>0</v>
          </cell>
          <cell r="CH58" t="str">
            <v>-</v>
          </cell>
        </row>
        <row r="59">
          <cell r="A59" t="str">
            <v>-</v>
          </cell>
          <cell r="B59" t="str">
            <v>-</v>
          </cell>
          <cell r="C59" t="str">
            <v>-</v>
          </cell>
          <cell r="D59" t="str">
            <v>-</v>
          </cell>
          <cell r="E59" t="str">
            <v>B06</v>
          </cell>
          <cell r="F59" t="str">
            <v>D3</v>
          </cell>
          <cell r="G59" t="str">
            <v>Tim Pavey LH</v>
          </cell>
          <cell r="H59" t="str">
            <v>H</v>
          </cell>
          <cell r="AN59">
            <v>17</v>
          </cell>
          <cell r="AO59">
            <v>16.0059</v>
          </cell>
          <cell r="AP59" t="str">
            <v>-</v>
          </cell>
          <cell r="AQ59" t="str">
            <v>-</v>
          </cell>
          <cell r="AR59">
            <v>5</v>
          </cell>
          <cell r="AS59">
            <v>16</v>
          </cell>
          <cell r="AT59" t="str">
            <v>-</v>
          </cell>
          <cell r="AU59" t="str">
            <v>-</v>
          </cell>
          <cell r="AV59" t="str">
            <v>-</v>
          </cell>
          <cell r="AW59" t="str">
            <v>-</v>
          </cell>
          <cell r="AX59" t="str">
            <v>-</v>
          </cell>
          <cell r="AY59" t="str">
            <v>-</v>
          </cell>
          <cell r="CF59" t="str">
            <v>-</v>
          </cell>
          <cell r="CG59">
            <v>0</v>
          </cell>
          <cell r="CH59" t="str">
            <v>-</v>
          </cell>
        </row>
        <row r="60">
          <cell r="A60" t="str">
            <v>-</v>
          </cell>
          <cell r="B60" t="str">
            <v>-</v>
          </cell>
          <cell r="C60" t="str">
            <v>-</v>
          </cell>
          <cell r="D60" t="str">
            <v>-</v>
          </cell>
          <cell r="E60" t="str">
            <v>B07</v>
          </cell>
          <cell r="F60" t="str">
            <v>D3</v>
          </cell>
          <cell r="G60" t="str">
            <v/>
          </cell>
          <cell r="H60" t="str">
            <v/>
          </cell>
          <cell r="AN60" t="str">
            <v>-</v>
          </cell>
          <cell r="AO60" t="str">
            <v>-</v>
          </cell>
          <cell r="AP60" t="str">
            <v>-</v>
          </cell>
          <cell r="AQ60" t="str">
            <v>-</v>
          </cell>
          <cell r="AR60" t="str">
            <v>-</v>
          </cell>
          <cell r="AS60" t="str">
            <v>-</v>
          </cell>
          <cell r="AT60" t="str">
            <v>-</v>
          </cell>
          <cell r="AU60" t="str">
            <v>-</v>
          </cell>
          <cell r="AV60" t="str">
            <v>-</v>
          </cell>
          <cell r="AW60" t="str">
            <v>-</v>
          </cell>
          <cell r="AX60" t="str">
            <v>-</v>
          </cell>
          <cell r="AY60" t="str">
            <v>-</v>
          </cell>
          <cell r="CF60" t="str">
            <v>-</v>
          </cell>
          <cell r="CG60">
            <v>0</v>
          </cell>
          <cell r="CH60" t="str">
            <v>-</v>
          </cell>
        </row>
        <row r="61">
          <cell r="A61" t="str">
            <v>-</v>
          </cell>
          <cell r="B61" t="str">
            <v>-</v>
          </cell>
          <cell r="C61" t="str">
            <v>-</v>
          </cell>
          <cell r="D61" t="str">
            <v>-</v>
          </cell>
          <cell r="E61" t="str">
            <v>B08</v>
          </cell>
          <cell r="F61" t="str">
            <v>D3</v>
          </cell>
          <cell r="G61" t="str">
            <v>Josh Arundell</v>
          </cell>
          <cell r="H61" t="str">
            <v>H</v>
          </cell>
          <cell r="AN61">
            <v>15</v>
          </cell>
          <cell r="AO61">
            <v>15.0061</v>
          </cell>
          <cell r="AP61" t="str">
            <v>-</v>
          </cell>
          <cell r="AQ61" t="str">
            <v>-</v>
          </cell>
          <cell r="AR61">
            <v>4.009999999999998</v>
          </cell>
          <cell r="AS61">
            <v>15</v>
          </cell>
          <cell r="AT61" t="str">
            <v>-</v>
          </cell>
          <cell r="AU61" t="str">
            <v>-</v>
          </cell>
          <cell r="AV61" t="str">
            <v>-</v>
          </cell>
          <cell r="AW61" t="str">
            <v>-</v>
          </cell>
          <cell r="AX61" t="str">
            <v>-</v>
          </cell>
          <cell r="AY61" t="str">
            <v>-</v>
          </cell>
          <cell r="CF61" t="str">
            <v>-</v>
          </cell>
          <cell r="CG61">
            <v>0</v>
          </cell>
          <cell r="CH61" t="str">
            <v>-</v>
          </cell>
        </row>
        <row r="62">
          <cell r="A62" t="str">
            <v>-</v>
          </cell>
          <cell r="B62" t="str">
            <v>-</v>
          </cell>
          <cell r="C62" t="str">
            <v>-</v>
          </cell>
          <cell r="D62" t="str">
            <v>-</v>
          </cell>
          <cell r="E62" t="str">
            <v>B09</v>
          </cell>
          <cell r="F62" t="str">
            <v>D3</v>
          </cell>
          <cell r="G62" t="str">
            <v>Micahel Bell</v>
          </cell>
          <cell r="H62" t="str">
            <v>H</v>
          </cell>
          <cell r="AN62">
            <v>3</v>
          </cell>
          <cell r="AO62">
            <v>3.0062000000000002</v>
          </cell>
          <cell r="AP62" t="str">
            <v>-</v>
          </cell>
          <cell r="AQ62" t="str">
            <v>-</v>
          </cell>
          <cell r="AR62">
            <v>0.98999999999999488</v>
          </cell>
          <cell r="AS62">
            <v>3</v>
          </cell>
          <cell r="AT62" t="str">
            <v>-</v>
          </cell>
          <cell r="AU62" t="str">
            <v>-</v>
          </cell>
          <cell r="AV62" t="str">
            <v>-</v>
          </cell>
          <cell r="AW62" t="str">
            <v>-</v>
          </cell>
          <cell r="AX62" t="str">
            <v>-</v>
          </cell>
          <cell r="AY62" t="str">
            <v>-</v>
          </cell>
          <cell r="CF62" t="str">
            <v>-</v>
          </cell>
          <cell r="CG62">
            <v>0</v>
          </cell>
          <cell r="CH62" t="str">
            <v>-</v>
          </cell>
        </row>
        <row r="63">
          <cell r="A63" t="str">
            <v>-</v>
          </cell>
          <cell r="B63" t="str">
            <v>-</v>
          </cell>
          <cell r="C63" t="str">
            <v>-</v>
          </cell>
          <cell r="D63" t="str">
            <v>-</v>
          </cell>
          <cell r="E63" t="str">
            <v>B10</v>
          </cell>
          <cell r="F63" t="str">
            <v>D3</v>
          </cell>
          <cell r="G63" t="str">
            <v/>
          </cell>
          <cell r="H63" t="str">
            <v/>
          </cell>
          <cell r="AN63" t="str">
            <v>-</v>
          </cell>
          <cell r="AO63" t="str">
            <v>-</v>
          </cell>
          <cell r="AP63" t="str">
            <v>-</v>
          </cell>
          <cell r="AQ63" t="str">
            <v>-</v>
          </cell>
          <cell r="AR63" t="str">
            <v>-</v>
          </cell>
          <cell r="AS63" t="str">
            <v>-</v>
          </cell>
          <cell r="AT63" t="str">
            <v>-</v>
          </cell>
          <cell r="AU63" t="str">
            <v>-</v>
          </cell>
          <cell r="AV63" t="str">
            <v>-</v>
          </cell>
          <cell r="AW63" t="str">
            <v>-</v>
          </cell>
          <cell r="AX63" t="str">
            <v>-</v>
          </cell>
          <cell r="AY63" t="str">
            <v>-</v>
          </cell>
          <cell r="CF63" t="str">
            <v>-</v>
          </cell>
          <cell r="CG63">
            <v>0</v>
          </cell>
          <cell r="CH63" t="str">
            <v>-</v>
          </cell>
        </row>
        <row r="64">
          <cell r="A64" t="str">
            <v>-</v>
          </cell>
          <cell r="B64" t="str">
            <v>-</v>
          </cell>
          <cell r="C64" t="str">
            <v>-</v>
          </cell>
          <cell r="D64" t="str">
            <v>-</v>
          </cell>
          <cell r="E64" t="str">
            <v>B11</v>
          </cell>
          <cell r="F64" t="str">
            <v>D3</v>
          </cell>
          <cell r="G64" t="str">
            <v/>
          </cell>
          <cell r="H64" t="str">
            <v/>
          </cell>
          <cell r="AN64" t="str">
            <v>-</v>
          </cell>
          <cell r="AO64" t="str">
            <v>-</v>
          </cell>
          <cell r="AP64" t="str">
            <v>-</v>
          </cell>
          <cell r="AQ64" t="str">
            <v>-</v>
          </cell>
          <cell r="AR64" t="str">
            <v>-</v>
          </cell>
          <cell r="AS64" t="str">
            <v>-</v>
          </cell>
          <cell r="AT64" t="str">
            <v>-</v>
          </cell>
          <cell r="AU64" t="str">
            <v>-</v>
          </cell>
          <cell r="AV64" t="str">
            <v>-</v>
          </cell>
          <cell r="AW64" t="str">
            <v>-</v>
          </cell>
          <cell r="AX64" t="str">
            <v>-</v>
          </cell>
          <cell r="AY64" t="str">
            <v>-</v>
          </cell>
          <cell r="CF64" t="str">
            <v>-</v>
          </cell>
          <cell r="CG64">
            <v>0</v>
          </cell>
          <cell r="CH64" t="str">
            <v>-</v>
          </cell>
        </row>
        <row r="65">
          <cell r="A65" t="str">
            <v>-</v>
          </cell>
          <cell r="B65" t="str">
            <v>-</v>
          </cell>
          <cell r="C65" t="str">
            <v>-</v>
          </cell>
          <cell r="D65" t="str">
            <v>-</v>
          </cell>
          <cell r="E65" t="str">
            <v>B12</v>
          </cell>
          <cell r="F65" t="str">
            <v>D3</v>
          </cell>
          <cell r="G65" t="str">
            <v/>
          </cell>
          <cell r="H65" t="str">
            <v/>
          </cell>
          <cell r="AN65" t="str">
            <v>-</v>
          </cell>
          <cell r="AO65" t="str">
            <v>-</v>
          </cell>
          <cell r="AP65" t="str">
            <v>-</v>
          </cell>
          <cell r="AQ65" t="str">
            <v>-</v>
          </cell>
          <cell r="AR65" t="str">
            <v>-</v>
          </cell>
          <cell r="AS65" t="str">
            <v>-</v>
          </cell>
          <cell r="AT65" t="str">
            <v>-</v>
          </cell>
          <cell r="AU65" t="str">
            <v>-</v>
          </cell>
          <cell r="AV65" t="str">
            <v>-</v>
          </cell>
          <cell r="AW65" t="str">
            <v>-</v>
          </cell>
          <cell r="AX65" t="str">
            <v>-</v>
          </cell>
          <cell r="AY65" t="str">
            <v>-</v>
          </cell>
          <cell r="CF65" t="str">
            <v>-</v>
          </cell>
          <cell r="CG65">
            <v>0</v>
          </cell>
          <cell r="CH65" t="str">
            <v>-</v>
          </cell>
        </row>
        <row r="66">
          <cell r="A66" t="str">
            <v>-</v>
          </cell>
          <cell r="B66" t="str">
            <v>-</v>
          </cell>
          <cell r="C66" t="str">
            <v>-</v>
          </cell>
          <cell r="D66" t="str">
            <v>-</v>
          </cell>
          <cell r="E66" t="str">
            <v>B13</v>
          </cell>
          <cell r="F66" t="str">
            <v>D3</v>
          </cell>
          <cell r="G66" t="str">
            <v>Richard Bailey</v>
          </cell>
          <cell r="H66" t="str">
            <v>H</v>
          </cell>
          <cell r="AN66">
            <v>7</v>
          </cell>
          <cell r="AO66">
            <v>7.0065999999999997</v>
          </cell>
          <cell r="AP66" t="str">
            <v>-</v>
          </cell>
          <cell r="AQ66" t="str">
            <v>-</v>
          </cell>
          <cell r="AR66">
            <v>2.9899999999999949</v>
          </cell>
          <cell r="AS66">
            <v>7</v>
          </cell>
          <cell r="AT66" t="str">
            <v>-</v>
          </cell>
          <cell r="AU66" t="str">
            <v>-</v>
          </cell>
          <cell r="AV66" t="str">
            <v>-</v>
          </cell>
          <cell r="AW66" t="str">
            <v>-</v>
          </cell>
          <cell r="AX66" t="str">
            <v>-</v>
          </cell>
          <cell r="AY66" t="str">
            <v>-</v>
          </cell>
          <cell r="CF66" t="str">
            <v>-</v>
          </cell>
          <cell r="CG66">
            <v>0</v>
          </cell>
          <cell r="CH66" t="str">
            <v>-</v>
          </cell>
        </row>
        <row r="67">
          <cell r="A67" t="str">
            <v>-</v>
          </cell>
          <cell r="B67" t="str">
            <v>-</v>
          </cell>
          <cell r="C67" t="str">
            <v>-</v>
          </cell>
          <cell r="D67" t="str">
            <v>-</v>
          </cell>
          <cell r="E67" t="str">
            <v>B14</v>
          </cell>
          <cell r="F67" t="str">
            <v>D3</v>
          </cell>
          <cell r="G67" t="str">
            <v>Fred Blacker LH</v>
          </cell>
          <cell r="H67" t="str">
            <v>H</v>
          </cell>
          <cell r="AN67">
            <v>12</v>
          </cell>
          <cell r="AO67">
            <v>12.0067</v>
          </cell>
          <cell r="AP67" t="str">
            <v>-</v>
          </cell>
          <cell r="AQ67" t="str">
            <v>-</v>
          </cell>
          <cell r="AR67">
            <v>3.9899999999999949</v>
          </cell>
          <cell r="AS67">
            <v>12</v>
          </cell>
          <cell r="AT67" t="str">
            <v>-</v>
          </cell>
          <cell r="AU67" t="str">
            <v>-</v>
          </cell>
          <cell r="AV67" t="str">
            <v>-</v>
          </cell>
          <cell r="AW67" t="str">
            <v>-</v>
          </cell>
          <cell r="AX67" t="str">
            <v>-</v>
          </cell>
          <cell r="AY67" t="str">
            <v>-</v>
          </cell>
          <cell r="CF67" t="str">
            <v>-</v>
          </cell>
          <cell r="CG67">
            <v>0</v>
          </cell>
          <cell r="CH67" t="str">
            <v>-</v>
          </cell>
        </row>
        <row r="68">
          <cell r="A68" t="str">
            <v>-</v>
          </cell>
          <cell r="B68" t="str">
            <v>-</v>
          </cell>
          <cell r="C68" t="str">
            <v>-</v>
          </cell>
          <cell r="D68" t="str">
            <v>-</v>
          </cell>
          <cell r="E68" t="str">
            <v>B15</v>
          </cell>
          <cell r="F68" t="str">
            <v>D3</v>
          </cell>
          <cell r="G68" t="str">
            <v/>
          </cell>
          <cell r="H68" t="str">
            <v/>
          </cell>
          <cell r="AN68" t="str">
            <v>-</v>
          </cell>
          <cell r="AO68" t="str">
            <v>-</v>
          </cell>
          <cell r="AP68" t="str">
            <v>-</v>
          </cell>
          <cell r="AQ68" t="str">
            <v>-</v>
          </cell>
          <cell r="AR68" t="str">
            <v>-</v>
          </cell>
          <cell r="AS68" t="str">
            <v>-</v>
          </cell>
          <cell r="AT68" t="str">
            <v>-</v>
          </cell>
          <cell r="AU68" t="str">
            <v>-</v>
          </cell>
          <cell r="AV68" t="str">
            <v>-</v>
          </cell>
          <cell r="AW68" t="str">
            <v>-</v>
          </cell>
          <cell r="AX68" t="str">
            <v>-</v>
          </cell>
          <cell r="AY68" t="str">
            <v>-</v>
          </cell>
          <cell r="CF68" t="str">
            <v>-</v>
          </cell>
          <cell r="CG68">
            <v>0</v>
          </cell>
          <cell r="CH68" t="str">
            <v>-</v>
          </cell>
        </row>
        <row r="69">
          <cell r="A69" t="str">
            <v>-</v>
          </cell>
          <cell r="B69" t="str">
            <v>-</v>
          </cell>
          <cell r="C69" t="str">
            <v>-</v>
          </cell>
          <cell r="D69" t="str">
            <v>-</v>
          </cell>
          <cell r="E69" t="str">
            <v>B16</v>
          </cell>
          <cell r="F69" t="str">
            <v>D3</v>
          </cell>
          <cell r="G69" t="str">
            <v>John Harris</v>
          </cell>
          <cell r="H69" t="str">
            <v>H</v>
          </cell>
          <cell r="AN69">
            <v>22</v>
          </cell>
          <cell r="AO69">
            <v>22.006900000000002</v>
          </cell>
          <cell r="AP69" t="str">
            <v>-</v>
          </cell>
          <cell r="AQ69" t="str">
            <v>-</v>
          </cell>
          <cell r="AR69">
            <v>8</v>
          </cell>
          <cell r="AS69">
            <v>22</v>
          </cell>
          <cell r="AT69" t="str">
            <v>-</v>
          </cell>
          <cell r="AU69" t="str">
            <v>-</v>
          </cell>
          <cell r="AV69" t="str">
            <v>-</v>
          </cell>
          <cell r="AW69" t="str">
            <v>-</v>
          </cell>
          <cell r="AX69" t="str">
            <v>-</v>
          </cell>
          <cell r="AY69" t="str">
            <v>-</v>
          </cell>
          <cell r="CF69" t="str">
            <v>-</v>
          </cell>
          <cell r="CG69">
            <v>0</v>
          </cell>
          <cell r="CH69" t="str">
            <v>-</v>
          </cell>
        </row>
        <row r="70">
          <cell r="A70" t="str">
            <v>-</v>
          </cell>
          <cell r="B70" t="str">
            <v>-</v>
          </cell>
          <cell r="C70" t="str">
            <v>-</v>
          </cell>
          <cell r="D70" t="str">
            <v>-</v>
          </cell>
          <cell r="E70" t="str">
            <v>B17</v>
          </cell>
          <cell r="F70" t="str">
            <v>D3</v>
          </cell>
          <cell r="G70" t="str">
            <v/>
          </cell>
          <cell r="H70" t="str">
            <v/>
          </cell>
          <cell r="AN70" t="str">
            <v>-</v>
          </cell>
          <cell r="AO70" t="str">
            <v>-</v>
          </cell>
          <cell r="AP70" t="str">
            <v>-</v>
          </cell>
          <cell r="AQ70" t="str">
            <v>-</v>
          </cell>
          <cell r="AR70" t="str">
            <v>-</v>
          </cell>
          <cell r="AS70" t="str">
            <v>-</v>
          </cell>
          <cell r="AT70" t="str">
            <v>-</v>
          </cell>
          <cell r="AU70" t="str">
            <v>-</v>
          </cell>
          <cell r="AV70" t="str">
            <v>-</v>
          </cell>
          <cell r="AW70" t="str">
            <v>-</v>
          </cell>
          <cell r="AX70" t="str">
            <v>-</v>
          </cell>
          <cell r="AY70" t="str">
            <v>-</v>
          </cell>
          <cell r="CF70" t="str">
            <v>-</v>
          </cell>
          <cell r="CG70">
            <v>0</v>
          </cell>
          <cell r="CH70" t="str">
            <v>-</v>
          </cell>
        </row>
        <row r="71">
          <cell r="A71" t="str">
            <v>-</v>
          </cell>
          <cell r="B71" t="str">
            <v>-</v>
          </cell>
          <cell r="C71" t="str">
            <v>-</v>
          </cell>
          <cell r="D71" t="str">
            <v>-</v>
          </cell>
          <cell r="E71" t="str">
            <v>B18</v>
          </cell>
          <cell r="F71" t="str">
            <v>D3</v>
          </cell>
          <cell r="G71" t="str">
            <v>Nick Aagren LH</v>
          </cell>
          <cell r="H71" t="str">
            <v>H</v>
          </cell>
          <cell r="AN71">
            <v>9</v>
          </cell>
          <cell r="AO71">
            <v>9.0070999999999994</v>
          </cell>
          <cell r="AP71" t="str">
            <v>-</v>
          </cell>
          <cell r="AQ71" t="str">
            <v>-</v>
          </cell>
          <cell r="AR71">
            <v>3</v>
          </cell>
          <cell r="AS71">
            <v>9</v>
          </cell>
          <cell r="AT71" t="str">
            <v>-</v>
          </cell>
          <cell r="AU71" t="str">
            <v>-</v>
          </cell>
          <cell r="AV71" t="str">
            <v>-</v>
          </cell>
          <cell r="AW71" t="str">
            <v>-</v>
          </cell>
          <cell r="AX71" t="str">
            <v>-</v>
          </cell>
          <cell r="AY71" t="str">
            <v>-</v>
          </cell>
          <cell r="CF71" t="str">
            <v>-</v>
          </cell>
          <cell r="CG71">
            <v>0</v>
          </cell>
          <cell r="CH71" t="str">
            <v>-</v>
          </cell>
        </row>
        <row r="72">
          <cell r="A72" t="str">
            <v>-</v>
          </cell>
          <cell r="B72" t="str">
            <v>-</v>
          </cell>
          <cell r="C72" t="str">
            <v>-</v>
          </cell>
          <cell r="D72" t="str">
            <v>-</v>
          </cell>
          <cell r="E72" t="str">
            <v>B19</v>
          </cell>
          <cell r="F72" t="str">
            <v>D3</v>
          </cell>
          <cell r="G72" t="str">
            <v/>
          </cell>
          <cell r="H72" t="str">
            <v/>
          </cell>
          <cell r="AN72" t="str">
            <v>-</v>
          </cell>
          <cell r="AO72" t="str">
            <v>-</v>
          </cell>
          <cell r="AP72" t="str">
            <v>-</v>
          </cell>
          <cell r="AQ72" t="str">
            <v>-</v>
          </cell>
          <cell r="AR72" t="str">
            <v>-</v>
          </cell>
          <cell r="AS72" t="str">
            <v>-</v>
          </cell>
          <cell r="AT72" t="str">
            <v>-</v>
          </cell>
          <cell r="AU72" t="str">
            <v>-</v>
          </cell>
          <cell r="AV72" t="str">
            <v>-</v>
          </cell>
          <cell r="AW72" t="str">
            <v>-</v>
          </cell>
          <cell r="AX72" t="str">
            <v>-</v>
          </cell>
          <cell r="AY72" t="str">
            <v>-</v>
          </cell>
          <cell r="CF72" t="str">
            <v>-</v>
          </cell>
          <cell r="CG72">
            <v>0</v>
          </cell>
          <cell r="CH72" t="str">
            <v>-</v>
          </cell>
        </row>
        <row r="73">
          <cell r="A73" t="str">
            <v>-</v>
          </cell>
          <cell r="B73" t="str">
            <v>-</v>
          </cell>
          <cell r="C73" t="str">
            <v>-</v>
          </cell>
          <cell r="D73" t="str">
            <v>-</v>
          </cell>
          <cell r="E73" t="str">
            <v>B20</v>
          </cell>
          <cell r="F73" t="str">
            <v>D3</v>
          </cell>
          <cell r="G73" t="str">
            <v>Keith Dowell</v>
          </cell>
          <cell r="H73" t="str">
            <v>H</v>
          </cell>
          <cell r="AN73">
            <v>19</v>
          </cell>
          <cell r="AO73">
            <v>19.007300000000001</v>
          </cell>
          <cell r="AP73" t="str">
            <v>-</v>
          </cell>
          <cell r="AQ73" t="str">
            <v>-</v>
          </cell>
          <cell r="AR73">
            <v>6.009999999999998</v>
          </cell>
          <cell r="AS73">
            <v>19</v>
          </cell>
          <cell r="AT73" t="str">
            <v>-</v>
          </cell>
          <cell r="AU73" t="str">
            <v>-</v>
          </cell>
          <cell r="AV73" t="str">
            <v>-</v>
          </cell>
          <cell r="AW73" t="str">
            <v>-</v>
          </cell>
          <cell r="AX73" t="str">
            <v>-</v>
          </cell>
          <cell r="AY73" t="str">
            <v>-</v>
          </cell>
          <cell r="CF73" t="str">
            <v>-</v>
          </cell>
          <cell r="CG73">
            <v>0</v>
          </cell>
          <cell r="CH73" t="str">
            <v>-</v>
          </cell>
        </row>
        <row r="74">
          <cell r="A74" t="str">
            <v>-</v>
          </cell>
          <cell r="B74" t="str">
            <v>-</v>
          </cell>
          <cell r="C74" t="str">
            <v>-</v>
          </cell>
          <cell r="D74" t="str">
            <v>-</v>
          </cell>
          <cell r="E74" t="str">
            <v>B21</v>
          </cell>
          <cell r="F74" t="str">
            <v>D3</v>
          </cell>
          <cell r="G74" t="str">
            <v/>
          </cell>
          <cell r="H74" t="str">
            <v/>
          </cell>
          <cell r="AN74" t="str">
            <v>-</v>
          </cell>
          <cell r="AO74" t="str">
            <v>-</v>
          </cell>
          <cell r="AP74" t="str">
            <v>-</v>
          </cell>
          <cell r="AQ74" t="str">
            <v>-</v>
          </cell>
          <cell r="AR74" t="str">
            <v>-</v>
          </cell>
          <cell r="AS74" t="str">
            <v>-</v>
          </cell>
          <cell r="AT74" t="str">
            <v>-</v>
          </cell>
          <cell r="AU74" t="str">
            <v>-</v>
          </cell>
          <cell r="AV74" t="str">
            <v>-</v>
          </cell>
          <cell r="AW74" t="str">
            <v>-</v>
          </cell>
          <cell r="AX74" t="str">
            <v>-</v>
          </cell>
          <cell r="AY74" t="str">
            <v>-</v>
          </cell>
          <cell r="CF74" t="str">
            <v>-</v>
          </cell>
          <cell r="CG74">
            <v>0</v>
          </cell>
          <cell r="CH74" t="str">
            <v>-</v>
          </cell>
        </row>
        <row r="75">
          <cell r="A75" t="str">
            <v>-</v>
          </cell>
          <cell r="B75" t="str">
            <v>-</v>
          </cell>
          <cell r="C75" t="str">
            <v>-</v>
          </cell>
          <cell r="D75" t="str">
            <v>-</v>
          </cell>
          <cell r="E75" t="str">
            <v>B22</v>
          </cell>
          <cell r="F75" t="str">
            <v>D3</v>
          </cell>
          <cell r="G75" t="str">
            <v/>
          </cell>
          <cell r="H75" t="str">
            <v/>
          </cell>
          <cell r="AN75" t="str">
            <v>-</v>
          </cell>
          <cell r="AO75" t="str">
            <v>-</v>
          </cell>
          <cell r="AP75" t="str">
            <v>-</v>
          </cell>
          <cell r="AQ75" t="str">
            <v>-</v>
          </cell>
          <cell r="AR75" t="str">
            <v>-</v>
          </cell>
          <cell r="AS75" t="str">
            <v>-</v>
          </cell>
          <cell r="AT75" t="str">
            <v>-</v>
          </cell>
          <cell r="AU75" t="str">
            <v>-</v>
          </cell>
          <cell r="AV75" t="str">
            <v>-</v>
          </cell>
          <cell r="AW75" t="str">
            <v>-</v>
          </cell>
          <cell r="AX75" t="str">
            <v>-</v>
          </cell>
          <cell r="AY75" t="str">
            <v>-</v>
          </cell>
          <cell r="CF75" t="str">
            <v>-</v>
          </cell>
          <cell r="CG75">
            <v>0</v>
          </cell>
          <cell r="CH75" t="str">
            <v>-</v>
          </cell>
        </row>
        <row r="76">
          <cell r="A76" t="str">
            <v>-</v>
          </cell>
          <cell r="B76" t="str">
            <v>-</v>
          </cell>
          <cell r="C76" t="str">
            <v>-</v>
          </cell>
          <cell r="D76" t="str">
            <v>-</v>
          </cell>
          <cell r="E76" t="str">
            <v>B23</v>
          </cell>
          <cell r="F76" t="str">
            <v>D3</v>
          </cell>
          <cell r="G76" t="str">
            <v/>
          </cell>
          <cell r="H76" t="str">
            <v/>
          </cell>
          <cell r="AN76" t="str">
            <v>-</v>
          </cell>
          <cell r="AO76" t="str">
            <v>-</v>
          </cell>
          <cell r="AP76" t="str">
            <v>-</v>
          </cell>
          <cell r="AQ76" t="str">
            <v>-</v>
          </cell>
          <cell r="AR76" t="str">
            <v>-</v>
          </cell>
          <cell r="AS76" t="str">
            <v>-</v>
          </cell>
          <cell r="AT76" t="str">
            <v>-</v>
          </cell>
          <cell r="AU76" t="str">
            <v>-</v>
          </cell>
          <cell r="AV76" t="str">
            <v>-</v>
          </cell>
          <cell r="AW76" t="str">
            <v>-</v>
          </cell>
          <cell r="AX76" t="str">
            <v>-</v>
          </cell>
          <cell r="AY76" t="str">
            <v>-</v>
          </cell>
          <cell r="CF76" t="str">
            <v>-</v>
          </cell>
          <cell r="CG76">
            <v>0</v>
          </cell>
          <cell r="CH76" t="str">
            <v>-</v>
          </cell>
        </row>
        <row r="77">
          <cell r="A77" t="str">
            <v>-</v>
          </cell>
          <cell r="B77" t="str">
            <v>-</v>
          </cell>
          <cell r="C77" t="str">
            <v>-</v>
          </cell>
          <cell r="D77" t="str">
            <v>-</v>
          </cell>
          <cell r="E77" t="str">
            <v>B24</v>
          </cell>
          <cell r="F77" t="str">
            <v>D3</v>
          </cell>
          <cell r="G77" t="str">
            <v/>
          </cell>
          <cell r="H77" t="str">
            <v/>
          </cell>
          <cell r="AN77" t="str">
            <v>-</v>
          </cell>
          <cell r="AO77" t="str">
            <v>-</v>
          </cell>
          <cell r="AP77" t="str">
            <v>-</v>
          </cell>
          <cell r="AQ77" t="str">
            <v>-</v>
          </cell>
          <cell r="AR77" t="str">
            <v>-</v>
          </cell>
          <cell r="AS77" t="str">
            <v>-</v>
          </cell>
          <cell r="AT77" t="str">
            <v>-</v>
          </cell>
          <cell r="AU77" t="str">
            <v>-</v>
          </cell>
          <cell r="AV77" t="str">
            <v>-</v>
          </cell>
          <cell r="AW77" t="str">
            <v>-</v>
          </cell>
          <cell r="AX77" t="str">
            <v>-</v>
          </cell>
          <cell r="AY77" t="str">
            <v>-</v>
          </cell>
          <cell r="CF77" t="str">
            <v>-</v>
          </cell>
          <cell r="CG77">
            <v>0</v>
          </cell>
          <cell r="CH77" t="str">
            <v>-</v>
          </cell>
        </row>
        <row r="78">
          <cell r="A78" t="str">
            <v>-</v>
          </cell>
          <cell r="B78" t="str">
            <v>-</v>
          </cell>
          <cell r="C78" t="str">
            <v>-</v>
          </cell>
          <cell r="D78" t="str">
            <v>-</v>
          </cell>
          <cell r="E78" t="str">
            <v>B25</v>
          </cell>
          <cell r="F78" t="str">
            <v>D3</v>
          </cell>
          <cell r="G78" t="str">
            <v/>
          </cell>
          <cell r="H78" t="str">
            <v/>
          </cell>
          <cell r="AN78" t="str">
            <v>-</v>
          </cell>
          <cell r="AO78" t="str">
            <v>-</v>
          </cell>
          <cell r="AP78" t="str">
            <v>-</v>
          </cell>
          <cell r="AQ78" t="str">
            <v>-</v>
          </cell>
          <cell r="AR78" t="str">
            <v>-</v>
          </cell>
          <cell r="AS78" t="str">
            <v>-</v>
          </cell>
          <cell r="AT78" t="str">
            <v>-</v>
          </cell>
          <cell r="AU78" t="str">
            <v>-</v>
          </cell>
          <cell r="AV78" t="str">
            <v>-</v>
          </cell>
          <cell r="AW78" t="str">
            <v>-</v>
          </cell>
          <cell r="AX78" t="str">
            <v>-</v>
          </cell>
          <cell r="AY78" t="str">
            <v>-</v>
          </cell>
          <cell r="CF78" t="str">
            <v>-</v>
          </cell>
          <cell r="CG78">
            <v>0</v>
          </cell>
          <cell r="CH78" t="str">
            <v>-</v>
          </cell>
        </row>
        <row r="79">
          <cell r="A79" t="str">
            <v>-</v>
          </cell>
          <cell r="B79" t="str">
            <v>-</v>
          </cell>
          <cell r="C79" t="str">
            <v>-</v>
          </cell>
          <cell r="D79" t="str">
            <v>-</v>
          </cell>
          <cell r="E79" t="str">
            <v>B01</v>
          </cell>
          <cell r="F79" t="str">
            <v>D4</v>
          </cell>
          <cell r="G79" t="str">
            <v/>
          </cell>
          <cell r="H79" t="str">
            <v/>
          </cell>
          <cell r="AN79" t="str">
            <v>-</v>
          </cell>
          <cell r="AO79" t="str">
            <v>-</v>
          </cell>
          <cell r="AP79" t="str">
            <v>-</v>
          </cell>
          <cell r="AQ79" t="str">
            <v>-</v>
          </cell>
          <cell r="AR79" t="str">
            <v>-</v>
          </cell>
          <cell r="AS79" t="str">
            <v>-</v>
          </cell>
          <cell r="AT79" t="str">
            <v>-</v>
          </cell>
          <cell r="AU79" t="str">
            <v>-</v>
          </cell>
          <cell r="AV79" t="str">
            <v>-</v>
          </cell>
          <cell r="AW79" t="str">
            <v>-</v>
          </cell>
          <cell r="AX79" t="str">
            <v>-</v>
          </cell>
          <cell r="AY79" t="str">
            <v>-</v>
          </cell>
          <cell r="CF79" t="str">
            <v>-</v>
          </cell>
          <cell r="CG79">
            <v>0</v>
          </cell>
          <cell r="CH79" t="str">
            <v>-</v>
          </cell>
        </row>
        <row r="80">
          <cell r="A80" t="str">
            <v>-</v>
          </cell>
          <cell r="B80" t="str">
            <v>-</v>
          </cell>
          <cell r="C80" t="str">
            <v>-</v>
          </cell>
          <cell r="D80" t="str">
            <v>-</v>
          </cell>
          <cell r="E80" t="str">
            <v>B02</v>
          </cell>
          <cell r="F80" t="str">
            <v>D4</v>
          </cell>
          <cell r="G80" t="str">
            <v/>
          </cell>
          <cell r="H80" t="str">
            <v/>
          </cell>
          <cell r="AN80" t="str">
            <v>-</v>
          </cell>
          <cell r="AO80" t="str">
            <v>-</v>
          </cell>
          <cell r="AP80" t="str">
            <v>-</v>
          </cell>
          <cell r="AQ80" t="str">
            <v>-</v>
          </cell>
          <cell r="AR80" t="str">
            <v>-</v>
          </cell>
          <cell r="AS80" t="str">
            <v>-</v>
          </cell>
          <cell r="AT80" t="str">
            <v>-</v>
          </cell>
          <cell r="AU80" t="str">
            <v>-</v>
          </cell>
          <cell r="AV80" t="str">
            <v>-</v>
          </cell>
          <cell r="AW80" t="str">
            <v>-</v>
          </cell>
          <cell r="AX80" t="str">
            <v>-</v>
          </cell>
          <cell r="AY80" t="str">
            <v>-</v>
          </cell>
          <cell r="CF80" t="str">
            <v>-</v>
          </cell>
          <cell r="CG80">
            <v>0</v>
          </cell>
          <cell r="CH80" t="str">
            <v>-</v>
          </cell>
        </row>
        <row r="81">
          <cell r="A81" t="str">
            <v>-</v>
          </cell>
          <cell r="B81" t="str">
            <v>-</v>
          </cell>
          <cell r="C81" t="str">
            <v>-</v>
          </cell>
          <cell r="D81" t="str">
            <v>-</v>
          </cell>
          <cell r="E81" t="str">
            <v>B03</v>
          </cell>
          <cell r="F81" t="str">
            <v>D4</v>
          </cell>
          <cell r="G81" t="str">
            <v/>
          </cell>
          <cell r="H81" t="str">
            <v/>
          </cell>
          <cell r="AN81" t="str">
            <v>-</v>
          </cell>
          <cell r="AO81" t="str">
            <v>-</v>
          </cell>
          <cell r="AP81" t="str">
            <v>-</v>
          </cell>
          <cell r="AQ81" t="str">
            <v>-</v>
          </cell>
          <cell r="AR81" t="str">
            <v>-</v>
          </cell>
          <cell r="AS81" t="str">
            <v>-</v>
          </cell>
          <cell r="AT81" t="str">
            <v>-</v>
          </cell>
          <cell r="AU81" t="str">
            <v>-</v>
          </cell>
          <cell r="AV81" t="str">
            <v>-</v>
          </cell>
          <cell r="AW81" t="str">
            <v>-</v>
          </cell>
          <cell r="AX81" t="str">
            <v>-</v>
          </cell>
          <cell r="AY81" t="str">
            <v>-</v>
          </cell>
          <cell r="CF81" t="str">
            <v>-</v>
          </cell>
          <cell r="CG81">
            <v>0</v>
          </cell>
          <cell r="CH81" t="str">
            <v>-</v>
          </cell>
        </row>
        <row r="82">
          <cell r="A82" t="str">
            <v>-</v>
          </cell>
          <cell r="B82" t="str">
            <v>-</v>
          </cell>
          <cell r="C82" t="str">
            <v>-</v>
          </cell>
          <cell r="D82" t="str">
            <v>-</v>
          </cell>
          <cell r="E82" t="str">
            <v>B04</v>
          </cell>
          <cell r="F82" t="str">
            <v>D4</v>
          </cell>
          <cell r="G82" t="str">
            <v>Paul Krebs</v>
          </cell>
          <cell r="H82" t="str">
            <v>H</v>
          </cell>
          <cell r="AN82">
            <v>18</v>
          </cell>
          <cell r="AO82">
            <v>16.008199999999999</v>
          </cell>
          <cell r="AP82" t="str">
            <v>-</v>
          </cell>
          <cell r="AQ82" t="str">
            <v>-</v>
          </cell>
          <cell r="AR82">
            <v>5</v>
          </cell>
          <cell r="AS82">
            <v>16</v>
          </cell>
          <cell r="AT82" t="str">
            <v>-</v>
          </cell>
          <cell r="AU82" t="str">
            <v>-</v>
          </cell>
          <cell r="AV82" t="str">
            <v>-</v>
          </cell>
          <cell r="AW82" t="str">
            <v>-</v>
          </cell>
          <cell r="AX82" t="str">
            <v>-</v>
          </cell>
          <cell r="AY82" t="str">
            <v>-</v>
          </cell>
          <cell r="CF82" t="str">
            <v>-</v>
          </cell>
          <cell r="CG82">
            <v>0</v>
          </cell>
          <cell r="CH82" t="str">
            <v>-</v>
          </cell>
        </row>
        <row r="83">
          <cell r="A83" t="str">
            <v>-</v>
          </cell>
          <cell r="B83" t="str">
            <v>-</v>
          </cell>
          <cell r="C83" t="str">
            <v>-</v>
          </cell>
          <cell r="D83" t="str">
            <v>-</v>
          </cell>
          <cell r="E83" t="str">
            <v>B05</v>
          </cell>
          <cell r="F83" t="str">
            <v>D4</v>
          </cell>
          <cell r="G83" t="str">
            <v>Vince Vaina</v>
          </cell>
          <cell r="H83" t="str">
            <v>H</v>
          </cell>
          <cell r="AN83">
            <v>1</v>
          </cell>
          <cell r="AO83">
            <v>1.0083</v>
          </cell>
          <cell r="AP83" t="str">
            <v>Vince Vaina</v>
          </cell>
          <cell r="AQ83">
            <v>57.01</v>
          </cell>
          <cell r="AR83">
            <v>0</v>
          </cell>
          <cell r="AS83">
            <v>1</v>
          </cell>
          <cell r="AT83" t="str">
            <v>-</v>
          </cell>
          <cell r="AU83" t="str">
            <v>-</v>
          </cell>
          <cell r="AV83" t="str">
            <v>-</v>
          </cell>
          <cell r="AW83" t="str">
            <v>-</v>
          </cell>
          <cell r="AX83" t="str">
            <v>-</v>
          </cell>
          <cell r="AY83" t="str">
            <v>-</v>
          </cell>
          <cell r="CF83" t="str">
            <v>-</v>
          </cell>
          <cell r="CG83">
            <v>0</v>
          </cell>
          <cell r="CH83" t="str">
            <v>-</v>
          </cell>
        </row>
        <row r="84">
          <cell r="A84" t="str">
            <v>-</v>
          </cell>
          <cell r="B84" t="str">
            <v>-</v>
          </cell>
          <cell r="C84" t="str">
            <v>-</v>
          </cell>
          <cell r="D84" t="str">
            <v>-</v>
          </cell>
          <cell r="E84" t="str">
            <v>B06</v>
          </cell>
          <cell r="F84" t="str">
            <v>D4</v>
          </cell>
          <cell r="G84" t="str">
            <v/>
          </cell>
          <cell r="H84" t="str">
            <v/>
          </cell>
          <cell r="AN84" t="str">
            <v>-</v>
          </cell>
          <cell r="AO84" t="str">
            <v>-</v>
          </cell>
          <cell r="AP84" t="str">
            <v>-</v>
          </cell>
          <cell r="AQ84" t="str">
            <v>-</v>
          </cell>
          <cell r="AR84" t="str">
            <v>-</v>
          </cell>
          <cell r="AS84" t="str">
            <v>-</v>
          </cell>
          <cell r="AT84" t="str">
            <v>-</v>
          </cell>
          <cell r="AU84" t="str">
            <v>-</v>
          </cell>
          <cell r="AV84" t="str">
            <v>-</v>
          </cell>
          <cell r="AW84" t="str">
            <v>-</v>
          </cell>
          <cell r="AX84" t="str">
            <v>-</v>
          </cell>
          <cell r="AY84" t="str">
            <v>-</v>
          </cell>
          <cell r="CF84" t="str">
            <v>-</v>
          </cell>
          <cell r="CG84">
            <v>0</v>
          </cell>
          <cell r="CH84" t="str">
            <v>-</v>
          </cell>
        </row>
        <row r="85">
          <cell r="A85" t="str">
            <v>-</v>
          </cell>
          <cell r="B85" t="str">
            <v>-</v>
          </cell>
          <cell r="C85" t="str">
            <v>-</v>
          </cell>
          <cell r="D85" t="str">
            <v>-</v>
          </cell>
          <cell r="E85" t="str">
            <v>B07</v>
          </cell>
          <cell r="F85" t="str">
            <v>D4</v>
          </cell>
          <cell r="G85" t="str">
            <v>Bob Wright</v>
          </cell>
          <cell r="H85" t="str">
            <v>H</v>
          </cell>
          <cell r="AN85">
            <v>5</v>
          </cell>
          <cell r="AO85">
            <v>5.0084999999999997</v>
          </cell>
          <cell r="AP85" t="str">
            <v>-</v>
          </cell>
          <cell r="AQ85" t="str">
            <v>-</v>
          </cell>
          <cell r="AR85">
            <v>2.009999999999998</v>
          </cell>
          <cell r="AS85">
            <v>5</v>
          </cell>
          <cell r="AT85" t="str">
            <v>-</v>
          </cell>
          <cell r="AU85" t="str">
            <v>-</v>
          </cell>
          <cell r="AV85" t="str">
            <v>-</v>
          </cell>
          <cell r="AW85" t="str">
            <v>-</v>
          </cell>
          <cell r="AX85" t="str">
            <v>-</v>
          </cell>
          <cell r="AY85" t="str">
            <v>-</v>
          </cell>
          <cell r="CF85" t="str">
            <v>-</v>
          </cell>
          <cell r="CG85">
            <v>0</v>
          </cell>
          <cell r="CH85" t="str">
            <v>-</v>
          </cell>
        </row>
        <row r="86">
          <cell r="A86">
            <v>1</v>
          </cell>
          <cell r="B86">
            <v>1.413</v>
          </cell>
          <cell r="C86" t="str">
            <v>-</v>
          </cell>
          <cell r="D86" t="str">
            <v>-</v>
          </cell>
          <cell r="E86" t="str">
            <v>B08</v>
          </cell>
          <cell r="F86" t="str">
            <v>D4</v>
          </cell>
          <cell r="G86" t="str">
            <v>Greg Chapman</v>
          </cell>
          <cell r="H86" t="str">
            <v>H</v>
          </cell>
          <cell r="AN86">
            <v>8</v>
          </cell>
          <cell r="AO86">
            <v>7.0086000000000004</v>
          </cell>
          <cell r="AP86" t="str">
            <v>-</v>
          </cell>
          <cell r="AQ86" t="str">
            <v>-</v>
          </cell>
          <cell r="AR86">
            <v>2.9899999999999949</v>
          </cell>
          <cell r="AS86">
            <v>7</v>
          </cell>
          <cell r="AT86" t="str">
            <v>-</v>
          </cell>
          <cell r="AU86" t="str">
            <v>-</v>
          </cell>
          <cell r="AV86" t="str">
            <v>-</v>
          </cell>
          <cell r="AW86" t="str">
            <v>-</v>
          </cell>
          <cell r="AX86" t="str">
            <v>-</v>
          </cell>
          <cell r="AY86" t="str">
            <v>-</v>
          </cell>
          <cell r="CF86" t="str">
            <v>-</v>
          </cell>
          <cell r="CG86">
            <v>0</v>
          </cell>
          <cell r="CH86" t="str">
            <v>-</v>
          </cell>
        </row>
        <row r="87">
          <cell r="A87" t="str">
            <v>-</v>
          </cell>
          <cell r="B87" t="str">
            <v>-</v>
          </cell>
          <cell r="C87" t="str">
            <v>-</v>
          </cell>
          <cell r="D87" t="str">
            <v>-</v>
          </cell>
          <cell r="E87" t="str">
            <v>B09</v>
          </cell>
          <cell r="F87" t="str">
            <v>D4</v>
          </cell>
          <cell r="G87" t="str">
            <v>Ken Perrin</v>
          </cell>
          <cell r="H87" t="str">
            <v>H</v>
          </cell>
          <cell r="AN87">
            <v>6</v>
          </cell>
          <cell r="AO87">
            <v>5.0087000000000002</v>
          </cell>
          <cell r="AP87" t="str">
            <v>-</v>
          </cell>
          <cell r="AQ87" t="str">
            <v>-</v>
          </cell>
          <cell r="AR87">
            <v>2.009999999999998</v>
          </cell>
          <cell r="AS87">
            <v>5</v>
          </cell>
          <cell r="AT87" t="str">
            <v>-</v>
          </cell>
          <cell r="AU87" t="str">
            <v>-</v>
          </cell>
          <cell r="AV87" t="str">
            <v>-</v>
          </cell>
          <cell r="AW87" t="str">
            <v>-</v>
          </cell>
          <cell r="AX87" t="str">
            <v>-</v>
          </cell>
          <cell r="AY87" t="str">
            <v>-</v>
          </cell>
          <cell r="CF87" t="str">
            <v>-</v>
          </cell>
          <cell r="CG87">
            <v>0</v>
          </cell>
          <cell r="CH87" t="str">
            <v>-</v>
          </cell>
        </row>
        <row r="88">
          <cell r="A88" t="str">
            <v>-</v>
          </cell>
          <cell r="B88" t="str">
            <v>-</v>
          </cell>
          <cell r="C88" t="str">
            <v>-</v>
          </cell>
          <cell r="D88" t="str">
            <v>-</v>
          </cell>
          <cell r="E88" t="str">
            <v>B10</v>
          </cell>
          <cell r="F88" t="str">
            <v>D4</v>
          </cell>
          <cell r="G88" t="str">
            <v/>
          </cell>
          <cell r="H88" t="str">
            <v/>
          </cell>
          <cell r="AN88" t="str">
            <v>-</v>
          </cell>
          <cell r="AO88" t="str">
            <v>-</v>
          </cell>
          <cell r="AP88" t="str">
            <v>-</v>
          </cell>
          <cell r="AQ88" t="str">
            <v>-</v>
          </cell>
          <cell r="AR88" t="str">
            <v>-</v>
          </cell>
          <cell r="AS88" t="str">
            <v>-</v>
          </cell>
          <cell r="AT88" t="str">
            <v>-</v>
          </cell>
          <cell r="AU88" t="str">
            <v>-</v>
          </cell>
          <cell r="AV88" t="str">
            <v>-</v>
          </cell>
          <cell r="AW88" t="str">
            <v>-</v>
          </cell>
          <cell r="AX88" t="str">
            <v>-</v>
          </cell>
          <cell r="AY88" t="str">
            <v>-</v>
          </cell>
          <cell r="CF88" t="str">
            <v>-</v>
          </cell>
          <cell r="CG88">
            <v>0</v>
          </cell>
          <cell r="CH88" t="str">
            <v>-</v>
          </cell>
        </row>
        <row r="89">
          <cell r="A89" t="str">
            <v>-</v>
          </cell>
          <cell r="B89" t="str">
            <v>-</v>
          </cell>
          <cell r="C89" t="str">
            <v>-</v>
          </cell>
          <cell r="D89" t="str">
            <v>-</v>
          </cell>
          <cell r="E89" t="str">
            <v>B11</v>
          </cell>
          <cell r="F89" t="str">
            <v>D4</v>
          </cell>
          <cell r="G89" t="str">
            <v/>
          </cell>
          <cell r="H89" t="str">
            <v/>
          </cell>
          <cell r="AN89" t="str">
            <v>-</v>
          </cell>
          <cell r="AO89" t="str">
            <v>-</v>
          </cell>
          <cell r="AP89" t="str">
            <v>-</v>
          </cell>
          <cell r="AQ89" t="str">
            <v>-</v>
          </cell>
          <cell r="AR89" t="str">
            <v>-</v>
          </cell>
          <cell r="AS89" t="str">
            <v>-</v>
          </cell>
          <cell r="AT89" t="str">
            <v>-</v>
          </cell>
          <cell r="AU89" t="str">
            <v>-</v>
          </cell>
          <cell r="AV89" t="str">
            <v>-</v>
          </cell>
          <cell r="AW89" t="str">
            <v>-</v>
          </cell>
          <cell r="AX89" t="str">
            <v>-</v>
          </cell>
          <cell r="AY89" t="str">
            <v>-</v>
          </cell>
          <cell r="CF89" t="str">
            <v>-</v>
          </cell>
          <cell r="CG89">
            <v>0</v>
          </cell>
          <cell r="CH89" t="str">
            <v>-</v>
          </cell>
        </row>
        <row r="90">
          <cell r="A90" t="str">
            <v>-</v>
          </cell>
          <cell r="B90" t="str">
            <v>-</v>
          </cell>
          <cell r="C90" t="str">
            <v>-</v>
          </cell>
          <cell r="D90" t="str">
            <v>-</v>
          </cell>
          <cell r="E90" t="str">
            <v>B12</v>
          </cell>
          <cell r="F90" t="str">
            <v>D4</v>
          </cell>
          <cell r="G90" t="str">
            <v/>
          </cell>
          <cell r="H90" t="str">
            <v/>
          </cell>
          <cell r="AN90" t="str">
            <v>-</v>
          </cell>
          <cell r="AO90" t="str">
            <v>-</v>
          </cell>
          <cell r="AP90" t="str">
            <v>-</v>
          </cell>
          <cell r="AQ90" t="str">
            <v>-</v>
          </cell>
          <cell r="AR90" t="str">
            <v>-</v>
          </cell>
          <cell r="AS90" t="str">
            <v>-</v>
          </cell>
          <cell r="AT90" t="str">
            <v>-</v>
          </cell>
          <cell r="AU90" t="str">
            <v>-</v>
          </cell>
          <cell r="AV90" t="str">
            <v>-</v>
          </cell>
          <cell r="AW90" t="str">
            <v>-</v>
          </cell>
          <cell r="AX90" t="str">
            <v>-</v>
          </cell>
          <cell r="AY90" t="str">
            <v>-</v>
          </cell>
          <cell r="CF90" t="str">
            <v>-</v>
          </cell>
          <cell r="CG90">
            <v>0</v>
          </cell>
          <cell r="CH90" t="str">
            <v>-</v>
          </cell>
        </row>
        <row r="91">
          <cell r="A91" t="str">
            <v>-</v>
          </cell>
          <cell r="B91" t="str">
            <v>-</v>
          </cell>
          <cell r="C91" t="str">
            <v>-</v>
          </cell>
          <cell r="D91" t="str">
            <v>-</v>
          </cell>
          <cell r="E91" t="str">
            <v>B13</v>
          </cell>
          <cell r="F91" t="str">
            <v>D4</v>
          </cell>
          <cell r="G91" t="str">
            <v>William Bailey JNR</v>
          </cell>
          <cell r="H91" t="str">
            <v>L</v>
          </cell>
          <cell r="AN91" t="str">
            <v>-</v>
          </cell>
          <cell r="AO91" t="str">
            <v>-</v>
          </cell>
          <cell r="AP91" t="str">
            <v>-</v>
          </cell>
          <cell r="AQ91" t="str">
            <v>-</v>
          </cell>
          <cell r="AR91" t="str">
            <v>-</v>
          </cell>
          <cell r="AS91" t="str">
            <v>-</v>
          </cell>
          <cell r="AT91">
            <v>4</v>
          </cell>
          <cell r="AU91">
            <v>4.0091000000000001</v>
          </cell>
          <cell r="AV91" t="str">
            <v>-</v>
          </cell>
          <cell r="AW91" t="str">
            <v>-</v>
          </cell>
          <cell r="AX91">
            <v>2.0200000000000031</v>
          </cell>
          <cell r="AY91">
            <v>4</v>
          </cell>
          <cell r="CF91">
            <v>1</v>
          </cell>
          <cell r="CG91" t="str">
            <v>William Bailey JNR</v>
          </cell>
          <cell r="CH91">
            <v>223.01</v>
          </cell>
        </row>
        <row r="92">
          <cell r="A92" t="str">
            <v>-</v>
          </cell>
          <cell r="B92" t="str">
            <v>-</v>
          </cell>
          <cell r="C92" t="str">
            <v>-</v>
          </cell>
          <cell r="D92" t="str">
            <v>-</v>
          </cell>
          <cell r="E92" t="str">
            <v>B14</v>
          </cell>
          <cell r="F92" t="str">
            <v>D4</v>
          </cell>
          <cell r="G92" t="str">
            <v/>
          </cell>
          <cell r="H92" t="str">
            <v/>
          </cell>
          <cell r="AN92" t="str">
            <v>-</v>
          </cell>
          <cell r="AO92" t="str">
            <v>-</v>
          </cell>
          <cell r="AP92" t="str">
            <v>-</v>
          </cell>
          <cell r="AQ92" t="str">
            <v>-</v>
          </cell>
          <cell r="AR92" t="str">
            <v>-</v>
          </cell>
          <cell r="AS92" t="str">
            <v>-</v>
          </cell>
          <cell r="AT92" t="str">
            <v>-</v>
          </cell>
          <cell r="AU92" t="str">
            <v>-</v>
          </cell>
          <cell r="AV92" t="str">
            <v>-</v>
          </cell>
          <cell r="AW92" t="str">
            <v>-</v>
          </cell>
          <cell r="AX92" t="str">
            <v>-</v>
          </cell>
          <cell r="AY92" t="str">
            <v>-</v>
          </cell>
          <cell r="CF92" t="str">
            <v>-</v>
          </cell>
          <cell r="CG92">
            <v>0</v>
          </cell>
          <cell r="CH92" t="str">
            <v>-</v>
          </cell>
        </row>
        <row r="93">
          <cell r="A93" t="str">
            <v>-</v>
          </cell>
          <cell r="B93" t="str">
            <v>-</v>
          </cell>
          <cell r="C93" t="str">
            <v>-</v>
          </cell>
          <cell r="D93" t="str">
            <v>-</v>
          </cell>
          <cell r="E93" t="str">
            <v>B15</v>
          </cell>
          <cell r="F93" t="str">
            <v>D4</v>
          </cell>
          <cell r="G93" t="str">
            <v>Michael Bennett</v>
          </cell>
          <cell r="H93" t="str">
            <v>H</v>
          </cell>
          <cell r="AN93">
            <v>25</v>
          </cell>
          <cell r="AO93">
            <v>24.0093</v>
          </cell>
          <cell r="AP93" t="str">
            <v>-</v>
          </cell>
          <cell r="AQ93" t="str">
            <v>-</v>
          </cell>
          <cell r="AR93">
            <v>10.009999999999998</v>
          </cell>
          <cell r="AS93">
            <v>24</v>
          </cell>
          <cell r="AT93" t="str">
            <v>-</v>
          </cell>
          <cell r="AU93" t="str">
            <v>-</v>
          </cell>
          <cell r="AV93" t="str">
            <v>-</v>
          </cell>
          <cell r="AW93" t="str">
            <v>-</v>
          </cell>
          <cell r="AX93" t="str">
            <v>-</v>
          </cell>
          <cell r="AY93" t="str">
            <v>-</v>
          </cell>
          <cell r="CF93" t="str">
            <v>-</v>
          </cell>
          <cell r="CG93">
            <v>0</v>
          </cell>
          <cell r="CH93" t="str">
            <v>-</v>
          </cell>
        </row>
        <row r="94">
          <cell r="A94" t="str">
            <v>-</v>
          </cell>
          <cell r="B94" t="str">
            <v>-</v>
          </cell>
          <cell r="C94" t="str">
            <v>-</v>
          </cell>
          <cell r="D94" t="str">
            <v>-</v>
          </cell>
          <cell r="E94" t="str">
            <v>B16</v>
          </cell>
          <cell r="F94" t="str">
            <v>D4</v>
          </cell>
          <cell r="G94" t="str">
            <v>Dave Zucconi</v>
          </cell>
          <cell r="H94" t="str">
            <v>H</v>
          </cell>
          <cell r="AN94">
            <v>23</v>
          </cell>
          <cell r="AO94">
            <v>23.009399999999999</v>
          </cell>
          <cell r="AP94" t="str">
            <v>-</v>
          </cell>
          <cell r="AQ94" t="str">
            <v>-</v>
          </cell>
          <cell r="AR94">
            <v>10</v>
          </cell>
          <cell r="AS94">
            <v>23</v>
          </cell>
          <cell r="AT94" t="str">
            <v>-</v>
          </cell>
          <cell r="AU94" t="str">
            <v>-</v>
          </cell>
          <cell r="AV94" t="str">
            <v>-</v>
          </cell>
          <cell r="AW94" t="str">
            <v>-</v>
          </cell>
          <cell r="AX94" t="str">
            <v>-</v>
          </cell>
          <cell r="AY94" t="str">
            <v>-</v>
          </cell>
          <cell r="CF94" t="str">
            <v>-</v>
          </cell>
          <cell r="CG94">
            <v>0</v>
          </cell>
          <cell r="CH94" t="str">
            <v>-</v>
          </cell>
        </row>
        <row r="95">
          <cell r="A95" t="str">
            <v>-</v>
          </cell>
          <cell r="B95" t="str">
            <v>-</v>
          </cell>
          <cell r="C95" t="str">
            <v>-</v>
          </cell>
          <cell r="D95" t="str">
            <v>-</v>
          </cell>
          <cell r="E95" t="str">
            <v>B17</v>
          </cell>
          <cell r="F95" t="str">
            <v>D4</v>
          </cell>
          <cell r="G95" t="str">
            <v>Mark Anstee</v>
          </cell>
          <cell r="H95" t="str">
            <v>H</v>
          </cell>
          <cell r="AN95">
            <v>21</v>
          </cell>
          <cell r="AO95">
            <v>21.009499999999999</v>
          </cell>
          <cell r="AP95" t="str">
            <v>-</v>
          </cell>
          <cell r="AQ95" t="str">
            <v>-</v>
          </cell>
          <cell r="AR95">
            <v>7.009999999999998</v>
          </cell>
          <cell r="AS95">
            <v>21</v>
          </cell>
          <cell r="AT95" t="str">
            <v>-</v>
          </cell>
          <cell r="AU95" t="str">
            <v>-</v>
          </cell>
          <cell r="AV95" t="str">
            <v>-</v>
          </cell>
          <cell r="AW95" t="str">
            <v>-</v>
          </cell>
          <cell r="AX95" t="str">
            <v>-</v>
          </cell>
          <cell r="AY95" t="str">
            <v>-</v>
          </cell>
          <cell r="CF95" t="str">
            <v>-</v>
          </cell>
          <cell r="CG95">
            <v>0</v>
          </cell>
          <cell r="CH95" t="str">
            <v>-</v>
          </cell>
        </row>
        <row r="96">
          <cell r="A96" t="str">
            <v>-</v>
          </cell>
          <cell r="B96" t="str">
            <v>-</v>
          </cell>
          <cell r="C96" t="str">
            <v>-</v>
          </cell>
          <cell r="D96" t="str">
            <v>-</v>
          </cell>
          <cell r="E96" t="str">
            <v>B18</v>
          </cell>
          <cell r="F96" t="str">
            <v>D4</v>
          </cell>
          <cell r="G96" t="str">
            <v>Leaanee VM</v>
          </cell>
          <cell r="H96" t="str">
            <v>H</v>
          </cell>
          <cell r="AN96">
            <v>26</v>
          </cell>
          <cell r="AO96">
            <v>26.009599999999999</v>
          </cell>
          <cell r="AP96" t="str">
            <v>-</v>
          </cell>
          <cell r="AQ96" t="str">
            <v>-</v>
          </cell>
          <cell r="AR96">
            <v>13.009999999999998</v>
          </cell>
          <cell r="AS96">
            <v>26</v>
          </cell>
          <cell r="AT96" t="str">
            <v>-</v>
          </cell>
          <cell r="AU96" t="str">
            <v>-</v>
          </cell>
          <cell r="AV96" t="str">
            <v>-</v>
          </cell>
          <cell r="AW96" t="str">
            <v>-</v>
          </cell>
          <cell r="AX96" t="str">
            <v>-</v>
          </cell>
          <cell r="AY96" t="str">
            <v>-</v>
          </cell>
          <cell r="CF96" t="str">
            <v>-</v>
          </cell>
          <cell r="CG96">
            <v>0</v>
          </cell>
          <cell r="CH96" t="str">
            <v>-</v>
          </cell>
        </row>
        <row r="97">
          <cell r="A97" t="str">
            <v>-</v>
          </cell>
          <cell r="B97" t="str">
            <v>-</v>
          </cell>
          <cell r="C97" t="str">
            <v>-</v>
          </cell>
          <cell r="D97" t="str">
            <v>-</v>
          </cell>
          <cell r="E97" t="str">
            <v>B19</v>
          </cell>
          <cell r="F97" t="str">
            <v>D4</v>
          </cell>
          <cell r="G97" t="str">
            <v>Grant Groves</v>
          </cell>
          <cell r="H97" t="str">
            <v>H</v>
          </cell>
          <cell r="AN97">
            <v>2</v>
          </cell>
          <cell r="AO97">
            <v>1.0097</v>
          </cell>
          <cell r="AP97" t="str">
            <v>Grant Groves</v>
          </cell>
          <cell r="AQ97">
            <v>57.01</v>
          </cell>
          <cell r="AR97">
            <v>0</v>
          </cell>
          <cell r="AS97">
            <v>1</v>
          </cell>
          <cell r="AT97" t="str">
            <v>-</v>
          </cell>
          <cell r="AU97" t="str">
            <v>-</v>
          </cell>
          <cell r="AV97" t="str">
            <v>-</v>
          </cell>
          <cell r="AW97" t="str">
            <v>-</v>
          </cell>
          <cell r="AX97" t="str">
            <v>-</v>
          </cell>
          <cell r="AY97" t="str">
            <v>-</v>
          </cell>
          <cell r="CF97" t="str">
            <v>-</v>
          </cell>
          <cell r="CG97">
            <v>0</v>
          </cell>
          <cell r="CH97" t="str">
            <v>-</v>
          </cell>
        </row>
        <row r="98">
          <cell r="A98" t="str">
            <v>-</v>
          </cell>
          <cell r="B98" t="str">
            <v>-</v>
          </cell>
          <cell r="C98" t="str">
            <v>-</v>
          </cell>
          <cell r="D98" t="str">
            <v>-</v>
          </cell>
          <cell r="E98" t="str">
            <v>B20</v>
          </cell>
          <cell r="F98" t="str">
            <v>D4</v>
          </cell>
          <cell r="G98" t="str">
            <v/>
          </cell>
          <cell r="H98" t="str">
            <v/>
          </cell>
          <cell r="AN98" t="str">
            <v>-</v>
          </cell>
          <cell r="AO98" t="str">
            <v>-</v>
          </cell>
          <cell r="AP98" t="str">
            <v>-</v>
          </cell>
          <cell r="AQ98" t="str">
            <v>-</v>
          </cell>
          <cell r="AR98" t="str">
            <v>-</v>
          </cell>
          <cell r="AS98" t="str">
            <v>-</v>
          </cell>
          <cell r="AT98" t="str">
            <v>-</v>
          </cell>
          <cell r="AU98" t="str">
            <v>-</v>
          </cell>
          <cell r="AV98" t="str">
            <v>-</v>
          </cell>
          <cell r="AW98" t="str">
            <v>-</v>
          </cell>
          <cell r="AX98" t="str">
            <v>-</v>
          </cell>
          <cell r="AY98" t="str">
            <v>-</v>
          </cell>
          <cell r="CF98" t="str">
            <v>-</v>
          </cell>
          <cell r="CG98">
            <v>0</v>
          </cell>
          <cell r="CH98" t="str">
            <v>-</v>
          </cell>
        </row>
        <row r="99">
          <cell r="A99" t="str">
            <v>-</v>
          </cell>
          <cell r="B99" t="str">
            <v>-</v>
          </cell>
          <cell r="C99" t="str">
            <v>-</v>
          </cell>
          <cell r="D99" t="str">
            <v>-</v>
          </cell>
          <cell r="E99" t="str">
            <v>B21</v>
          </cell>
          <cell r="F99" t="str">
            <v>D4</v>
          </cell>
          <cell r="G99" t="str">
            <v/>
          </cell>
          <cell r="H99" t="str">
            <v/>
          </cell>
          <cell r="AN99" t="str">
            <v>-</v>
          </cell>
          <cell r="AO99" t="str">
            <v>-</v>
          </cell>
          <cell r="AP99" t="str">
            <v>-</v>
          </cell>
          <cell r="AQ99" t="str">
            <v>-</v>
          </cell>
          <cell r="AR99" t="str">
            <v>-</v>
          </cell>
          <cell r="AS99" t="str">
            <v>-</v>
          </cell>
          <cell r="AT99" t="str">
            <v>-</v>
          </cell>
          <cell r="AU99" t="str">
            <v>-</v>
          </cell>
          <cell r="AV99" t="str">
            <v>-</v>
          </cell>
          <cell r="AW99" t="str">
            <v>-</v>
          </cell>
          <cell r="AX99" t="str">
            <v>-</v>
          </cell>
          <cell r="AY99" t="str">
            <v>-</v>
          </cell>
          <cell r="CF99" t="str">
            <v>-</v>
          </cell>
          <cell r="CG99">
            <v>0</v>
          </cell>
          <cell r="CH99" t="str">
            <v>-</v>
          </cell>
        </row>
        <row r="100">
          <cell r="A100" t="str">
            <v>-</v>
          </cell>
          <cell r="B100" t="str">
            <v>-</v>
          </cell>
          <cell r="C100" t="str">
            <v>-</v>
          </cell>
          <cell r="D100" t="str">
            <v>-</v>
          </cell>
          <cell r="E100" t="str">
            <v>B22</v>
          </cell>
          <cell r="F100" t="str">
            <v>D4</v>
          </cell>
          <cell r="G100" t="str">
            <v/>
          </cell>
          <cell r="H100" t="str">
            <v/>
          </cell>
          <cell r="AN100" t="str">
            <v>-</v>
          </cell>
          <cell r="AO100" t="str">
            <v>-</v>
          </cell>
          <cell r="AP100" t="str">
            <v>-</v>
          </cell>
          <cell r="AQ100" t="str">
            <v>-</v>
          </cell>
          <cell r="AR100" t="str">
            <v>-</v>
          </cell>
          <cell r="AS100" t="str">
            <v>-</v>
          </cell>
          <cell r="AT100" t="str">
            <v>-</v>
          </cell>
          <cell r="AU100" t="str">
            <v>-</v>
          </cell>
          <cell r="AV100" t="str">
            <v>-</v>
          </cell>
          <cell r="AW100" t="str">
            <v>-</v>
          </cell>
          <cell r="AX100" t="str">
            <v>-</v>
          </cell>
          <cell r="AY100" t="str">
            <v>-</v>
          </cell>
          <cell r="CF100" t="str">
            <v>-</v>
          </cell>
          <cell r="CG100">
            <v>0</v>
          </cell>
          <cell r="CH100" t="str">
            <v>-</v>
          </cell>
        </row>
        <row r="101">
          <cell r="A101" t="str">
            <v>-</v>
          </cell>
          <cell r="B101" t="str">
            <v>-</v>
          </cell>
          <cell r="C101" t="str">
            <v>-</v>
          </cell>
          <cell r="D101" t="str">
            <v>-</v>
          </cell>
          <cell r="E101" t="str">
            <v>B23</v>
          </cell>
          <cell r="F101" t="str">
            <v>D4</v>
          </cell>
          <cell r="G101" t="str">
            <v/>
          </cell>
          <cell r="H101" t="str">
            <v/>
          </cell>
          <cell r="AN101" t="str">
            <v>-</v>
          </cell>
          <cell r="AO101" t="str">
            <v>-</v>
          </cell>
          <cell r="AP101" t="str">
            <v>-</v>
          </cell>
          <cell r="AQ101" t="str">
            <v>-</v>
          </cell>
          <cell r="AR101" t="str">
            <v>-</v>
          </cell>
          <cell r="AS101" t="str">
            <v>-</v>
          </cell>
          <cell r="AT101" t="str">
            <v>-</v>
          </cell>
          <cell r="AU101" t="str">
            <v>-</v>
          </cell>
          <cell r="AV101" t="str">
            <v>-</v>
          </cell>
          <cell r="AW101" t="str">
            <v>-</v>
          </cell>
          <cell r="AX101" t="str">
            <v>-</v>
          </cell>
          <cell r="AY101" t="str">
            <v>-</v>
          </cell>
          <cell r="CF101" t="str">
            <v>-</v>
          </cell>
          <cell r="CG101">
            <v>0</v>
          </cell>
          <cell r="CH101" t="str">
            <v>-</v>
          </cell>
        </row>
        <row r="102">
          <cell r="A102" t="str">
            <v>-</v>
          </cell>
          <cell r="B102" t="str">
            <v>-</v>
          </cell>
          <cell r="C102" t="str">
            <v>-</v>
          </cell>
          <cell r="D102" t="str">
            <v>-</v>
          </cell>
          <cell r="E102" t="str">
            <v>B24</v>
          </cell>
          <cell r="F102" t="str">
            <v>D4</v>
          </cell>
          <cell r="G102" t="str">
            <v/>
          </cell>
          <cell r="H102" t="str">
            <v/>
          </cell>
          <cell r="AN102" t="str">
            <v>-</v>
          </cell>
          <cell r="AO102" t="str">
            <v>-</v>
          </cell>
          <cell r="AP102" t="str">
            <v>-</v>
          </cell>
          <cell r="AQ102" t="str">
            <v>-</v>
          </cell>
          <cell r="AR102" t="str">
            <v>-</v>
          </cell>
          <cell r="AS102" t="str">
            <v>-</v>
          </cell>
          <cell r="AT102" t="str">
            <v>-</v>
          </cell>
          <cell r="AU102" t="str">
            <v>-</v>
          </cell>
          <cell r="AV102" t="str">
            <v>-</v>
          </cell>
          <cell r="AW102" t="str">
            <v>-</v>
          </cell>
          <cell r="AX102" t="str">
            <v>-</v>
          </cell>
          <cell r="AY102" t="str">
            <v>-</v>
          </cell>
          <cell r="CF102" t="str">
            <v>-</v>
          </cell>
          <cell r="CG102">
            <v>0</v>
          </cell>
          <cell r="CH102" t="str">
            <v>-</v>
          </cell>
        </row>
        <row r="103">
          <cell r="A103" t="str">
            <v>-</v>
          </cell>
          <cell r="B103" t="str">
            <v>-</v>
          </cell>
          <cell r="C103" t="str">
            <v>-</v>
          </cell>
          <cell r="D103" t="str">
            <v>-</v>
          </cell>
          <cell r="E103" t="str">
            <v>B25</v>
          </cell>
          <cell r="F103" t="str">
            <v>D4</v>
          </cell>
          <cell r="G103" t="str">
            <v/>
          </cell>
          <cell r="H103" t="str">
            <v/>
          </cell>
          <cell r="AN103" t="str">
            <v>-</v>
          </cell>
          <cell r="AO103" t="str">
            <v>-</v>
          </cell>
          <cell r="AP103" t="str">
            <v>-</v>
          </cell>
          <cell r="AQ103" t="str">
            <v>-</v>
          </cell>
          <cell r="AR103" t="str">
            <v>-</v>
          </cell>
          <cell r="AS103" t="str">
            <v>-</v>
          </cell>
          <cell r="AT103" t="str">
            <v>-</v>
          </cell>
          <cell r="AU103" t="str">
            <v>-</v>
          </cell>
          <cell r="AV103" t="str">
            <v>-</v>
          </cell>
          <cell r="AW103" t="str">
            <v>-</v>
          </cell>
          <cell r="AX103" t="str">
            <v>-</v>
          </cell>
          <cell r="AY103" t="str">
            <v>-</v>
          </cell>
          <cell r="CF103" t="str">
            <v>-</v>
          </cell>
          <cell r="CG103">
            <v>0</v>
          </cell>
          <cell r="CH103" t="str">
            <v>-</v>
          </cell>
        </row>
      </sheetData>
      <sheetData sheetId="9">
        <row r="4">
          <cell r="AH4" t="str">
            <v>-</v>
          </cell>
          <cell r="AI4" t="str">
            <v>-</v>
          </cell>
          <cell r="AJ4" t="str">
            <v>-</v>
          </cell>
          <cell r="AK4" t="str">
            <v>-</v>
          </cell>
          <cell r="AL4">
            <v>1</v>
          </cell>
          <cell r="AM4" t="str">
            <v>Vince Vaina</v>
          </cell>
          <cell r="AN4">
            <v>268.06</v>
          </cell>
          <cell r="AO4">
            <v>1</v>
          </cell>
        </row>
        <row r="5">
          <cell r="AH5">
            <v>1</v>
          </cell>
          <cell r="AI5" t="str">
            <v>Les Fraser LH</v>
          </cell>
          <cell r="AJ5">
            <v>262.05</v>
          </cell>
          <cell r="AK5">
            <v>1</v>
          </cell>
          <cell r="AL5" t="str">
            <v>-</v>
          </cell>
          <cell r="AM5" t="str">
            <v>-</v>
          </cell>
          <cell r="AN5" t="str">
            <v>-</v>
          </cell>
          <cell r="AO5" t="str">
            <v>-</v>
          </cell>
        </row>
        <row r="6">
          <cell r="AH6">
            <v>2</v>
          </cell>
          <cell r="AI6" t="str">
            <v>Grant Groves</v>
          </cell>
          <cell r="AJ6">
            <v>261.02999999999997</v>
          </cell>
          <cell r="AK6">
            <v>2</v>
          </cell>
          <cell r="AL6" t="str">
            <v>-</v>
          </cell>
          <cell r="AM6" t="str">
            <v>-</v>
          </cell>
          <cell r="AN6" t="str">
            <v>-</v>
          </cell>
          <cell r="AO6" t="str">
            <v>-</v>
          </cell>
        </row>
        <row r="7">
          <cell r="AH7">
            <v>3</v>
          </cell>
          <cell r="AI7" t="str">
            <v>Ken Perrin</v>
          </cell>
          <cell r="AJ7">
            <v>261.01</v>
          </cell>
          <cell r="AK7">
            <v>3</v>
          </cell>
          <cell r="AL7" t="str">
            <v>-</v>
          </cell>
          <cell r="AM7" t="str">
            <v>-</v>
          </cell>
          <cell r="AN7" t="str">
            <v>-</v>
          </cell>
          <cell r="AO7" t="str">
            <v>-</v>
          </cell>
        </row>
        <row r="8">
          <cell r="AH8" t="str">
            <v>-</v>
          </cell>
          <cell r="AI8" t="str">
            <v>-</v>
          </cell>
          <cell r="AJ8" t="str">
            <v>-</v>
          </cell>
          <cell r="AK8" t="str">
            <v>-</v>
          </cell>
          <cell r="AL8">
            <v>2</v>
          </cell>
          <cell r="AM8" t="str">
            <v>Greg Chapman</v>
          </cell>
          <cell r="AN8">
            <v>260.04000000000002</v>
          </cell>
          <cell r="AO8">
            <v>2</v>
          </cell>
        </row>
        <row r="9">
          <cell r="AH9" t="str">
            <v>-</v>
          </cell>
          <cell r="AI9" t="str">
            <v>-</v>
          </cell>
          <cell r="AJ9" t="str">
            <v>-</v>
          </cell>
          <cell r="AK9" t="str">
            <v>-</v>
          </cell>
          <cell r="AL9">
            <v>3</v>
          </cell>
          <cell r="AM9" t="str">
            <v>Grant Groves</v>
          </cell>
          <cell r="AN9">
            <v>256.02999999999997</v>
          </cell>
          <cell r="AO9">
            <v>3</v>
          </cell>
        </row>
        <row r="10">
          <cell r="AH10" t="str">
            <v>-</v>
          </cell>
          <cell r="AI10" t="str">
            <v>-</v>
          </cell>
          <cell r="AJ10" t="str">
            <v>-</v>
          </cell>
          <cell r="AK10" t="str">
            <v>-</v>
          </cell>
          <cell r="AL10">
            <v>4</v>
          </cell>
          <cell r="AM10" t="str">
            <v>Brian Wray</v>
          </cell>
          <cell r="AN10">
            <v>254.01</v>
          </cell>
          <cell r="AO10">
            <v>4</v>
          </cell>
        </row>
        <row r="11">
          <cell r="AH11" t="str">
            <v>-</v>
          </cell>
          <cell r="AI11" t="str">
            <v>-</v>
          </cell>
          <cell r="AJ11" t="str">
            <v>-</v>
          </cell>
          <cell r="AK11" t="str">
            <v>-</v>
          </cell>
          <cell r="AL11">
            <v>5</v>
          </cell>
          <cell r="AM11" t="str">
            <v>Micahel Bell</v>
          </cell>
          <cell r="AN11">
            <v>252.03</v>
          </cell>
          <cell r="AO11">
            <v>5</v>
          </cell>
        </row>
        <row r="12">
          <cell r="AH12">
            <v>4</v>
          </cell>
          <cell r="AI12" t="str">
            <v>Greg Chapman</v>
          </cell>
          <cell r="AJ12">
            <v>251.04999999999998</v>
          </cell>
          <cell r="AK12">
            <v>4</v>
          </cell>
          <cell r="AL12" t="str">
            <v>-</v>
          </cell>
          <cell r="AM12" t="str">
            <v>-</v>
          </cell>
          <cell r="AN12" t="str">
            <v>-</v>
          </cell>
          <cell r="AO12" t="str">
            <v>-</v>
          </cell>
        </row>
        <row r="13">
          <cell r="AH13" t="str">
            <v>-</v>
          </cell>
          <cell r="AI13" t="str">
            <v>-</v>
          </cell>
          <cell r="AJ13" t="str">
            <v>-</v>
          </cell>
          <cell r="AK13" t="str">
            <v>-</v>
          </cell>
          <cell r="AL13">
            <v>6</v>
          </cell>
          <cell r="AM13" t="str">
            <v>Tim Pavey LH</v>
          </cell>
          <cell r="AN13">
            <v>251.04</v>
          </cell>
          <cell r="AO13">
            <v>6</v>
          </cell>
        </row>
        <row r="14">
          <cell r="AH14">
            <v>5</v>
          </cell>
          <cell r="AI14" t="str">
            <v>Tim Pavey LH</v>
          </cell>
          <cell r="AJ14">
            <v>250.04</v>
          </cell>
          <cell r="AK14">
            <v>5</v>
          </cell>
          <cell r="AL14" t="str">
            <v>-</v>
          </cell>
          <cell r="AM14" t="str">
            <v>-</v>
          </cell>
          <cell r="AN14" t="str">
            <v>-</v>
          </cell>
          <cell r="AO14" t="str">
            <v>-</v>
          </cell>
        </row>
        <row r="15">
          <cell r="AH15">
            <v>6</v>
          </cell>
          <cell r="AI15" t="str">
            <v>Barry Tucker LH</v>
          </cell>
          <cell r="AJ15">
            <v>250.03</v>
          </cell>
          <cell r="AK15">
            <v>6</v>
          </cell>
          <cell r="AL15" t="str">
            <v>-</v>
          </cell>
          <cell r="AM15" t="str">
            <v>-</v>
          </cell>
          <cell r="AN15" t="str">
            <v>-</v>
          </cell>
          <cell r="AO15" t="str">
            <v>-</v>
          </cell>
        </row>
        <row r="16">
          <cell r="AH16" t="str">
            <v>-</v>
          </cell>
          <cell r="AI16" t="str">
            <v>-</v>
          </cell>
          <cell r="AJ16" t="str">
            <v>-</v>
          </cell>
          <cell r="AK16" t="str">
            <v>-</v>
          </cell>
          <cell r="AL16">
            <v>7</v>
          </cell>
          <cell r="AM16" t="str">
            <v>Les Fraser LH</v>
          </cell>
          <cell r="AN16">
            <v>249.05999999999997</v>
          </cell>
          <cell r="AO16">
            <v>7</v>
          </cell>
        </row>
        <row r="17">
          <cell r="AH17">
            <v>7</v>
          </cell>
          <cell r="AI17" t="str">
            <v>Micahel Bell</v>
          </cell>
          <cell r="AJ17">
            <v>248.04</v>
          </cell>
          <cell r="AK17">
            <v>7</v>
          </cell>
          <cell r="AL17" t="str">
            <v>-</v>
          </cell>
          <cell r="AM17" t="str">
            <v>-</v>
          </cell>
          <cell r="AN17" t="str">
            <v>-</v>
          </cell>
          <cell r="AO17" t="str">
            <v>-</v>
          </cell>
        </row>
        <row r="18">
          <cell r="AH18" t="str">
            <v>-</v>
          </cell>
          <cell r="AI18" t="str">
            <v>-</v>
          </cell>
          <cell r="AJ18" t="str">
            <v>-</v>
          </cell>
          <cell r="AK18" t="str">
            <v>-</v>
          </cell>
          <cell r="AL18">
            <v>8</v>
          </cell>
          <cell r="AM18" t="str">
            <v>Nick Aagren LH</v>
          </cell>
          <cell r="AN18">
            <v>248.01999999999998</v>
          </cell>
          <cell r="AO18">
            <v>8</v>
          </cell>
        </row>
        <row r="19">
          <cell r="AH19" t="str">
            <v>-</v>
          </cell>
          <cell r="AI19" t="str">
            <v>-</v>
          </cell>
          <cell r="AJ19" t="str">
            <v>-</v>
          </cell>
          <cell r="AK19" t="str">
            <v>-</v>
          </cell>
          <cell r="AL19">
            <v>9</v>
          </cell>
          <cell r="AM19" t="str">
            <v>Josh Arundell</v>
          </cell>
          <cell r="AN19">
            <v>247</v>
          </cell>
          <cell r="AO19">
            <v>9</v>
          </cell>
        </row>
        <row r="20">
          <cell r="AH20" t="str">
            <v>-</v>
          </cell>
          <cell r="AI20" t="str">
            <v>-</v>
          </cell>
          <cell r="AJ20" t="str">
            <v>-</v>
          </cell>
          <cell r="AK20" t="str">
            <v>-</v>
          </cell>
          <cell r="AL20">
            <v>10</v>
          </cell>
          <cell r="AM20" t="str">
            <v>Ken Perrin</v>
          </cell>
          <cell r="AN20">
            <v>246.05</v>
          </cell>
          <cell r="AO20">
            <v>10</v>
          </cell>
        </row>
        <row r="21">
          <cell r="AH21" t="str">
            <v>-</v>
          </cell>
          <cell r="AI21" t="str">
            <v>-</v>
          </cell>
          <cell r="AJ21" t="str">
            <v>-</v>
          </cell>
          <cell r="AK21" t="str">
            <v>-</v>
          </cell>
          <cell r="AL21">
            <v>11</v>
          </cell>
          <cell r="AM21" t="str">
            <v>Richard Bailey</v>
          </cell>
          <cell r="AN21">
            <v>244.04999999999998</v>
          </cell>
          <cell r="AO21">
            <v>11</v>
          </cell>
        </row>
        <row r="22">
          <cell r="AH22">
            <v>8</v>
          </cell>
          <cell r="AI22" t="str">
            <v>Bob Wright</v>
          </cell>
          <cell r="AJ22">
            <v>243.02999999999997</v>
          </cell>
          <cell r="AK22">
            <v>8</v>
          </cell>
          <cell r="AL22" t="str">
            <v>-</v>
          </cell>
          <cell r="AM22" t="str">
            <v>-</v>
          </cell>
          <cell r="AN22" t="str">
            <v>-</v>
          </cell>
          <cell r="AO22" t="str">
            <v>-</v>
          </cell>
        </row>
        <row r="23">
          <cell r="AH23" t="str">
            <v>-</v>
          </cell>
          <cell r="AI23" t="str">
            <v>-</v>
          </cell>
          <cell r="AJ23" t="str">
            <v>-</v>
          </cell>
          <cell r="AK23" t="str">
            <v>-</v>
          </cell>
          <cell r="AL23">
            <v>12</v>
          </cell>
          <cell r="AM23" t="str">
            <v>Bob Wright</v>
          </cell>
          <cell r="AN23">
            <v>239.01</v>
          </cell>
          <cell r="AO23">
            <v>12</v>
          </cell>
        </row>
        <row r="24">
          <cell r="AH24" t="str">
            <v>-</v>
          </cell>
          <cell r="AI24" t="str">
            <v>-</v>
          </cell>
          <cell r="AJ24" t="str">
            <v>-</v>
          </cell>
          <cell r="AK24" t="str">
            <v>-</v>
          </cell>
          <cell r="AL24">
            <v>13</v>
          </cell>
          <cell r="AM24" t="str">
            <v>Paul Deehan LH</v>
          </cell>
          <cell r="AN24">
            <v>236.01</v>
          </cell>
          <cell r="AO24">
            <v>13</v>
          </cell>
        </row>
        <row r="25">
          <cell r="AH25">
            <v>9</v>
          </cell>
          <cell r="AI25" t="str">
            <v>Vince Vaina</v>
          </cell>
          <cell r="AJ25">
            <v>234.01999999999998</v>
          </cell>
          <cell r="AK25">
            <v>9</v>
          </cell>
          <cell r="AL25" t="str">
            <v>-</v>
          </cell>
          <cell r="AM25" t="str">
            <v>-</v>
          </cell>
          <cell r="AN25" t="str">
            <v>-</v>
          </cell>
          <cell r="AO25" t="str">
            <v>-</v>
          </cell>
        </row>
        <row r="26">
          <cell r="AH26" t="str">
            <v>-</v>
          </cell>
          <cell r="AI26" t="str">
            <v>-</v>
          </cell>
          <cell r="AJ26" t="str">
            <v>-</v>
          </cell>
          <cell r="AK26" t="str">
            <v>-</v>
          </cell>
          <cell r="AL26">
            <v>14</v>
          </cell>
          <cell r="AM26" t="str">
            <v>Russell LeMatrie</v>
          </cell>
          <cell r="AN26">
            <v>234.01</v>
          </cell>
          <cell r="AO26">
            <v>14</v>
          </cell>
        </row>
        <row r="27">
          <cell r="AH27" t="str">
            <v>-</v>
          </cell>
          <cell r="AI27" t="str">
            <v>-</v>
          </cell>
          <cell r="AJ27" t="str">
            <v>-</v>
          </cell>
          <cell r="AK27" t="str">
            <v>-</v>
          </cell>
          <cell r="AL27">
            <v>15</v>
          </cell>
          <cell r="AM27" t="str">
            <v>Barry Tucker LH</v>
          </cell>
          <cell r="AN27">
            <v>233.03</v>
          </cell>
          <cell r="AO27">
            <v>15</v>
          </cell>
        </row>
        <row r="28">
          <cell r="AH28" t="str">
            <v>-</v>
          </cell>
          <cell r="AI28" t="str">
            <v>-</v>
          </cell>
          <cell r="AJ28" t="str">
            <v>-</v>
          </cell>
          <cell r="AK28" t="str">
            <v>-</v>
          </cell>
          <cell r="AL28">
            <v>16</v>
          </cell>
          <cell r="AM28" t="str">
            <v>John Harris</v>
          </cell>
          <cell r="AN28">
            <v>232.01999999999998</v>
          </cell>
          <cell r="AO28">
            <v>16</v>
          </cell>
        </row>
        <row r="29">
          <cell r="AH29" t="str">
            <v>-</v>
          </cell>
          <cell r="AI29" t="str">
            <v>-</v>
          </cell>
          <cell r="AJ29" t="str">
            <v>-</v>
          </cell>
          <cell r="AK29" t="str">
            <v>-</v>
          </cell>
          <cell r="AL29">
            <v>17</v>
          </cell>
          <cell r="AM29" t="str">
            <v>Fred Blacker LH</v>
          </cell>
          <cell r="AN29">
            <v>227.04</v>
          </cell>
          <cell r="AO29">
            <v>17</v>
          </cell>
        </row>
        <row r="30">
          <cell r="AH30" t="str">
            <v>-</v>
          </cell>
          <cell r="AI30" t="str">
            <v>-</v>
          </cell>
          <cell r="AJ30" t="str">
            <v>-</v>
          </cell>
          <cell r="AK30" t="str">
            <v>-</v>
          </cell>
          <cell r="AL30">
            <v>18</v>
          </cell>
          <cell r="AM30" t="str">
            <v>Dave Groves</v>
          </cell>
          <cell r="AN30">
            <v>227.03</v>
          </cell>
          <cell r="AO30">
            <v>18</v>
          </cell>
        </row>
        <row r="31">
          <cell r="AH31" t="str">
            <v>-</v>
          </cell>
          <cell r="AI31" t="str">
            <v>-</v>
          </cell>
          <cell r="AJ31" t="str">
            <v>-</v>
          </cell>
          <cell r="AK31" t="str">
            <v>-</v>
          </cell>
          <cell r="AL31">
            <v>19</v>
          </cell>
          <cell r="AM31" t="str">
            <v>Paul Krebs</v>
          </cell>
          <cell r="AN31">
            <v>225.03</v>
          </cell>
          <cell r="AO31">
            <v>19</v>
          </cell>
        </row>
        <row r="32">
          <cell r="AH32">
            <v>10</v>
          </cell>
          <cell r="AI32" t="str">
            <v>William Bailey JNR</v>
          </cell>
          <cell r="AJ32">
            <v>223.01</v>
          </cell>
          <cell r="AK32">
            <v>10</v>
          </cell>
          <cell r="AL32" t="str">
            <v>-</v>
          </cell>
          <cell r="AM32" t="str">
            <v>-</v>
          </cell>
          <cell r="AN32" t="str">
            <v>-</v>
          </cell>
          <cell r="AO32" t="str">
            <v>-</v>
          </cell>
        </row>
        <row r="33">
          <cell r="AH33">
            <v>11</v>
          </cell>
          <cell r="AI33" t="str">
            <v>Keith Dowell</v>
          </cell>
          <cell r="AJ33">
            <v>221</v>
          </cell>
          <cell r="AK33">
            <v>11</v>
          </cell>
          <cell r="AL33" t="str">
            <v>-</v>
          </cell>
          <cell r="AM33" t="str">
            <v>-</v>
          </cell>
          <cell r="AN33" t="str">
            <v>-</v>
          </cell>
          <cell r="AO33" t="str">
            <v>-</v>
          </cell>
        </row>
        <row r="34">
          <cell r="AH34">
            <v>12</v>
          </cell>
          <cell r="AI34" t="str">
            <v>John Harris</v>
          </cell>
          <cell r="AJ34">
            <v>216.01</v>
          </cell>
          <cell r="AK34">
            <v>12</v>
          </cell>
          <cell r="AL34" t="str">
            <v>-</v>
          </cell>
          <cell r="AM34" t="str">
            <v>-</v>
          </cell>
          <cell r="AN34" t="str">
            <v>-</v>
          </cell>
          <cell r="AO34" t="str">
            <v>-</v>
          </cell>
        </row>
        <row r="35">
          <cell r="AH35">
            <v>13</v>
          </cell>
          <cell r="AI35" t="str">
            <v>Mark Anstee</v>
          </cell>
          <cell r="AJ35">
            <v>216.01</v>
          </cell>
          <cell r="AK35">
            <v>13</v>
          </cell>
          <cell r="AL35" t="str">
            <v>-</v>
          </cell>
          <cell r="AM35" t="str">
            <v>-</v>
          </cell>
          <cell r="AN35" t="str">
            <v>-</v>
          </cell>
          <cell r="AO35" t="str">
            <v>-</v>
          </cell>
        </row>
        <row r="36">
          <cell r="AH36">
            <v>14</v>
          </cell>
          <cell r="AI36" t="str">
            <v>Tracy Deehan</v>
          </cell>
          <cell r="AJ36">
            <v>215</v>
          </cell>
          <cell r="AK36">
            <v>14</v>
          </cell>
          <cell r="AL36" t="str">
            <v>-</v>
          </cell>
          <cell r="AM36" t="str">
            <v>-</v>
          </cell>
          <cell r="AN36" t="str">
            <v>-</v>
          </cell>
          <cell r="AO36" t="str">
            <v>-</v>
          </cell>
        </row>
        <row r="37">
          <cell r="AH37">
            <v>15</v>
          </cell>
          <cell r="AI37" t="str">
            <v>Josh Arundell</v>
          </cell>
          <cell r="AJ37">
            <v>212</v>
          </cell>
          <cell r="AK37">
            <v>15</v>
          </cell>
          <cell r="AL37" t="str">
            <v>-</v>
          </cell>
          <cell r="AM37" t="str">
            <v>-</v>
          </cell>
          <cell r="AN37" t="str">
            <v>-</v>
          </cell>
          <cell r="AO37" t="str">
            <v>-</v>
          </cell>
        </row>
        <row r="38">
          <cell r="AH38" t="str">
            <v>-</v>
          </cell>
          <cell r="AI38" t="str">
            <v>-</v>
          </cell>
          <cell r="AJ38" t="str">
            <v>-</v>
          </cell>
          <cell r="AK38" t="str">
            <v>-</v>
          </cell>
          <cell r="AL38">
            <v>20</v>
          </cell>
          <cell r="AM38" t="str">
            <v>Keith Dowell</v>
          </cell>
          <cell r="AN38">
            <v>206.01</v>
          </cell>
          <cell r="AO38">
            <v>20</v>
          </cell>
        </row>
        <row r="39">
          <cell r="AH39" t="str">
            <v>-</v>
          </cell>
          <cell r="AI39" t="str">
            <v>-</v>
          </cell>
          <cell r="AJ39" t="str">
            <v>-</v>
          </cell>
          <cell r="AK39" t="str">
            <v>-</v>
          </cell>
          <cell r="AL39">
            <v>21</v>
          </cell>
          <cell r="AM39" t="str">
            <v>Dave Zucconi</v>
          </cell>
          <cell r="AN39">
            <v>203.01</v>
          </cell>
          <cell r="AO39">
            <v>21</v>
          </cell>
        </row>
        <row r="40">
          <cell r="AH40">
            <v>16</v>
          </cell>
          <cell r="AI40" t="str">
            <v>Peter VM</v>
          </cell>
          <cell r="AJ40">
            <v>200</v>
          </cell>
          <cell r="AK40">
            <v>16</v>
          </cell>
          <cell r="AL40" t="str">
            <v>-</v>
          </cell>
          <cell r="AM40" t="str">
            <v>-</v>
          </cell>
          <cell r="AN40" t="str">
            <v>-</v>
          </cell>
          <cell r="AO40" t="str">
            <v>-</v>
          </cell>
        </row>
        <row r="41">
          <cell r="AH41" t="str">
            <v>-</v>
          </cell>
          <cell r="AI41" t="str">
            <v>-</v>
          </cell>
          <cell r="AJ41" t="str">
            <v>-</v>
          </cell>
          <cell r="AK41" t="str">
            <v>-</v>
          </cell>
          <cell r="AL41">
            <v>22</v>
          </cell>
          <cell r="AM41" t="str">
            <v>Mark Anstee</v>
          </cell>
          <cell r="AN41">
            <v>198.03</v>
          </cell>
          <cell r="AO41">
            <v>22</v>
          </cell>
        </row>
        <row r="42">
          <cell r="AH42">
            <v>17</v>
          </cell>
          <cell r="AI42" t="str">
            <v>Fred Blacker LH</v>
          </cell>
          <cell r="AJ42">
            <v>197.01999999999998</v>
          </cell>
          <cell r="AK42">
            <v>17</v>
          </cell>
          <cell r="AL42" t="str">
            <v>-</v>
          </cell>
          <cell r="AM42" t="str">
            <v>-</v>
          </cell>
          <cell r="AN42" t="str">
            <v>-</v>
          </cell>
          <cell r="AO42" t="str">
            <v>-</v>
          </cell>
        </row>
        <row r="43">
          <cell r="AH43" t="str">
            <v>-</v>
          </cell>
          <cell r="AI43" t="str">
            <v>-</v>
          </cell>
          <cell r="AJ43" t="str">
            <v>-</v>
          </cell>
          <cell r="AK43" t="str">
            <v>-</v>
          </cell>
          <cell r="AL43">
            <v>23</v>
          </cell>
          <cell r="AM43" t="str">
            <v>Oscar Thompson LH</v>
          </cell>
          <cell r="AN43">
            <v>195.01</v>
          </cell>
          <cell r="AO43">
            <v>23</v>
          </cell>
        </row>
        <row r="44">
          <cell r="AH44" t="str">
            <v>-</v>
          </cell>
          <cell r="AI44" t="str">
            <v>-</v>
          </cell>
          <cell r="AJ44" t="str">
            <v>-</v>
          </cell>
          <cell r="AK44" t="str">
            <v>-</v>
          </cell>
          <cell r="AL44">
            <v>24</v>
          </cell>
          <cell r="AM44" t="str">
            <v>Andy Santa</v>
          </cell>
          <cell r="AN44">
            <v>194.04</v>
          </cell>
          <cell r="AO44">
            <v>24</v>
          </cell>
        </row>
        <row r="45">
          <cell r="AH45" t="str">
            <v>-</v>
          </cell>
          <cell r="AI45" t="str">
            <v>-</v>
          </cell>
          <cell r="AJ45" t="str">
            <v>-</v>
          </cell>
          <cell r="AK45" t="str">
            <v>-</v>
          </cell>
          <cell r="AL45">
            <v>25</v>
          </cell>
          <cell r="AM45" t="str">
            <v>Michael Bennett</v>
          </cell>
          <cell r="AN45">
            <v>194.01</v>
          </cell>
          <cell r="AO45">
            <v>25</v>
          </cell>
        </row>
        <row r="46">
          <cell r="AH46">
            <v>18</v>
          </cell>
          <cell r="AI46" t="str">
            <v>Dave Zucconi</v>
          </cell>
          <cell r="AJ46">
            <v>190</v>
          </cell>
          <cell r="AK46">
            <v>18</v>
          </cell>
          <cell r="AL46" t="str">
            <v>-</v>
          </cell>
          <cell r="AM46" t="str">
            <v>-</v>
          </cell>
          <cell r="AN46" t="str">
            <v>-</v>
          </cell>
          <cell r="AO46" t="str">
            <v>-</v>
          </cell>
        </row>
        <row r="47">
          <cell r="AH47">
            <v>20</v>
          </cell>
          <cell r="AI47" t="str">
            <v>Nick Aagren LH</v>
          </cell>
          <cell r="AJ47">
            <v>182.01</v>
          </cell>
          <cell r="AK47">
            <v>20</v>
          </cell>
          <cell r="AL47" t="str">
            <v>-</v>
          </cell>
          <cell r="AM47" t="str">
            <v>-</v>
          </cell>
          <cell r="AN47" t="str">
            <v>-</v>
          </cell>
          <cell r="AO47" t="str">
            <v>-</v>
          </cell>
        </row>
        <row r="48">
          <cell r="AH48">
            <v>19</v>
          </cell>
          <cell r="AI48" t="str">
            <v>Peter Gerhold</v>
          </cell>
          <cell r="AJ48">
            <v>182.01</v>
          </cell>
          <cell r="AK48">
            <v>19</v>
          </cell>
          <cell r="AL48" t="str">
            <v>-</v>
          </cell>
          <cell r="AM48" t="str">
            <v>-</v>
          </cell>
          <cell r="AN48" t="str">
            <v>-</v>
          </cell>
          <cell r="AO48" t="str">
            <v>-</v>
          </cell>
        </row>
        <row r="49">
          <cell r="AH49" t="str">
            <v>-</v>
          </cell>
          <cell r="AI49" t="str">
            <v>-</v>
          </cell>
          <cell r="AJ49" t="str">
            <v>-</v>
          </cell>
          <cell r="AK49" t="str">
            <v>-</v>
          </cell>
          <cell r="AL49">
            <v>26</v>
          </cell>
          <cell r="AM49" t="str">
            <v>Leaanee VM</v>
          </cell>
          <cell r="AN49">
            <v>178</v>
          </cell>
          <cell r="AO49">
            <v>26</v>
          </cell>
        </row>
        <row r="50">
          <cell r="AH50">
            <v>21</v>
          </cell>
          <cell r="AI50" t="str">
            <v>Gary Barron</v>
          </cell>
          <cell r="AJ50">
            <v>170.03</v>
          </cell>
          <cell r="AK50">
            <v>21</v>
          </cell>
          <cell r="AL50" t="str">
            <v>-</v>
          </cell>
          <cell r="AM50" t="str">
            <v>-</v>
          </cell>
          <cell r="AN50" t="str">
            <v>-</v>
          </cell>
          <cell r="AO50" t="str">
            <v>-</v>
          </cell>
        </row>
        <row r="51">
          <cell r="AH51">
            <v>22</v>
          </cell>
          <cell r="AI51" t="str">
            <v>Gavin Myers</v>
          </cell>
          <cell r="AJ51">
            <v>80</v>
          </cell>
          <cell r="AK51">
            <v>22</v>
          </cell>
          <cell r="AL51" t="str">
            <v>-</v>
          </cell>
          <cell r="AM51" t="str">
            <v>-</v>
          </cell>
          <cell r="AN51" t="str">
            <v>-</v>
          </cell>
          <cell r="AO51" t="str">
            <v>-</v>
          </cell>
        </row>
        <row r="52">
          <cell r="AH52">
            <v>23</v>
          </cell>
          <cell r="AI52" t="str">
            <v>Bruce Blacker</v>
          </cell>
          <cell r="AJ52">
            <v>60</v>
          </cell>
          <cell r="AK52">
            <v>23</v>
          </cell>
          <cell r="AL52" t="str">
            <v>-</v>
          </cell>
          <cell r="AM52" t="str">
            <v>-</v>
          </cell>
          <cell r="AN52" t="str">
            <v>-</v>
          </cell>
          <cell r="AO52" t="str">
            <v>-</v>
          </cell>
        </row>
        <row r="53">
          <cell r="AH53" t="str">
            <v>-</v>
          </cell>
          <cell r="AI53" t="str">
            <v>-</v>
          </cell>
          <cell r="AJ53" t="str">
            <v>-</v>
          </cell>
          <cell r="AK53" t="str">
            <v>-</v>
          </cell>
          <cell r="AL53" t="str">
            <v>-</v>
          </cell>
          <cell r="AM53" t="str">
            <v>-</v>
          </cell>
          <cell r="AN53" t="str">
            <v>-</v>
          </cell>
          <cell r="AO53" t="str">
            <v>-</v>
          </cell>
        </row>
        <row r="54">
          <cell r="AH54" t="str">
            <v>-</v>
          </cell>
          <cell r="AI54" t="str">
            <v>-</v>
          </cell>
          <cell r="AJ54" t="str">
            <v>-</v>
          </cell>
          <cell r="AK54" t="str">
            <v>-</v>
          </cell>
          <cell r="AL54" t="str">
            <v>-</v>
          </cell>
          <cell r="AM54" t="str">
            <v>-</v>
          </cell>
          <cell r="AN54" t="str">
            <v>-</v>
          </cell>
          <cell r="AO54" t="str">
            <v>-</v>
          </cell>
        </row>
        <row r="55">
          <cell r="AH55" t="str">
            <v>-</v>
          </cell>
          <cell r="AI55" t="str">
            <v>-</v>
          </cell>
          <cell r="AJ55" t="str">
            <v>-</v>
          </cell>
          <cell r="AK55" t="str">
            <v>-</v>
          </cell>
          <cell r="AL55" t="str">
            <v>-</v>
          </cell>
          <cell r="AM55" t="str">
            <v>-</v>
          </cell>
          <cell r="AN55" t="str">
            <v>-</v>
          </cell>
          <cell r="AO55" t="str">
            <v>-</v>
          </cell>
        </row>
        <row r="56">
          <cell r="AH56" t="str">
            <v>-</v>
          </cell>
          <cell r="AI56" t="str">
            <v>-</v>
          </cell>
          <cell r="AJ56" t="str">
            <v>-</v>
          </cell>
          <cell r="AK56" t="str">
            <v>-</v>
          </cell>
          <cell r="AL56" t="str">
            <v>-</v>
          </cell>
          <cell r="AM56" t="str">
            <v>-</v>
          </cell>
          <cell r="AN56" t="str">
            <v>-</v>
          </cell>
          <cell r="AO56" t="str">
            <v>-</v>
          </cell>
        </row>
        <row r="57">
          <cell r="AH57" t="str">
            <v>-</v>
          </cell>
          <cell r="AI57" t="str">
            <v>-</v>
          </cell>
          <cell r="AJ57" t="str">
            <v>-</v>
          </cell>
          <cell r="AK57" t="str">
            <v>-</v>
          </cell>
          <cell r="AL57" t="str">
            <v>-</v>
          </cell>
          <cell r="AM57" t="str">
            <v>-</v>
          </cell>
          <cell r="AN57" t="str">
            <v>-</v>
          </cell>
          <cell r="AO57" t="str">
            <v>-</v>
          </cell>
        </row>
        <row r="58">
          <cell r="AH58" t="str">
            <v>-</v>
          </cell>
          <cell r="AI58" t="str">
            <v>-</v>
          </cell>
          <cell r="AJ58" t="str">
            <v>-</v>
          </cell>
          <cell r="AK58" t="str">
            <v>-</v>
          </cell>
          <cell r="AL58" t="str">
            <v>-</v>
          </cell>
          <cell r="AM58" t="str">
            <v>-</v>
          </cell>
          <cell r="AN58" t="str">
            <v>-</v>
          </cell>
          <cell r="AO58" t="str">
            <v>-</v>
          </cell>
        </row>
        <row r="59">
          <cell r="AH59" t="str">
            <v>-</v>
          </cell>
          <cell r="AI59" t="str">
            <v>-</v>
          </cell>
          <cell r="AJ59" t="str">
            <v>-</v>
          </cell>
          <cell r="AK59" t="str">
            <v>-</v>
          </cell>
          <cell r="AL59" t="str">
            <v>-</v>
          </cell>
          <cell r="AM59" t="str">
            <v>-</v>
          </cell>
          <cell r="AN59" t="str">
            <v>-</v>
          </cell>
          <cell r="AO59" t="str">
            <v>-</v>
          </cell>
        </row>
        <row r="60">
          <cell r="AH60" t="str">
            <v>-</v>
          </cell>
          <cell r="AI60" t="str">
            <v>-</v>
          </cell>
          <cell r="AJ60" t="str">
            <v>-</v>
          </cell>
          <cell r="AK60" t="str">
            <v>-</v>
          </cell>
          <cell r="AL60" t="str">
            <v>-</v>
          </cell>
          <cell r="AM60" t="str">
            <v>-</v>
          </cell>
          <cell r="AN60" t="str">
            <v>-</v>
          </cell>
          <cell r="AO60" t="str">
            <v>-</v>
          </cell>
        </row>
        <row r="61">
          <cell r="AH61" t="str">
            <v>-</v>
          </cell>
          <cell r="AI61" t="str">
            <v>-</v>
          </cell>
          <cell r="AJ61" t="str">
            <v>-</v>
          </cell>
          <cell r="AK61" t="str">
            <v>-</v>
          </cell>
          <cell r="AL61" t="str">
            <v>-</v>
          </cell>
          <cell r="AM61" t="str">
            <v>-</v>
          </cell>
          <cell r="AN61" t="str">
            <v>-</v>
          </cell>
          <cell r="AO61" t="str">
            <v>-</v>
          </cell>
        </row>
        <row r="62">
          <cell r="AH62" t="str">
            <v>-</v>
          </cell>
          <cell r="AI62" t="str">
            <v>-</v>
          </cell>
          <cell r="AJ62" t="str">
            <v>-</v>
          </cell>
          <cell r="AK62" t="str">
            <v>-</v>
          </cell>
          <cell r="AL62" t="str">
            <v>-</v>
          </cell>
          <cell r="AM62" t="str">
            <v>-</v>
          </cell>
          <cell r="AN62" t="str">
            <v>-</v>
          </cell>
          <cell r="AO62" t="str">
            <v>-</v>
          </cell>
        </row>
        <row r="63">
          <cell r="AH63" t="str">
            <v>-</v>
          </cell>
          <cell r="AI63" t="str">
            <v>-</v>
          </cell>
          <cell r="AJ63" t="str">
            <v>-</v>
          </cell>
          <cell r="AK63" t="str">
            <v>-</v>
          </cell>
          <cell r="AL63" t="str">
            <v>-</v>
          </cell>
          <cell r="AM63" t="str">
            <v>-</v>
          </cell>
          <cell r="AN63" t="str">
            <v>-</v>
          </cell>
          <cell r="AO63" t="str">
            <v>-</v>
          </cell>
        </row>
        <row r="64">
          <cell r="AH64" t="str">
            <v>-</v>
          </cell>
          <cell r="AI64" t="str">
            <v>-</v>
          </cell>
          <cell r="AJ64" t="str">
            <v>-</v>
          </cell>
          <cell r="AK64" t="str">
            <v>-</v>
          </cell>
          <cell r="AL64" t="str">
            <v>-</v>
          </cell>
          <cell r="AM64" t="str">
            <v>-</v>
          </cell>
          <cell r="AN64" t="str">
            <v>-</v>
          </cell>
          <cell r="AO64" t="str">
            <v>-</v>
          </cell>
        </row>
        <row r="65">
          <cell r="AH65" t="str">
            <v>-</v>
          </cell>
          <cell r="AI65" t="str">
            <v>-</v>
          </cell>
          <cell r="AJ65" t="str">
            <v>-</v>
          </cell>
          <cell r="AK65" t="str">
            <v>-</v>
          </cell>
          <cell r="AL65" t="str">
            <v>-</v>
          </cell>
          <cell r="AM65" t="str">
            <v>-</v>
          </cell>
          <cell r="AN65" t="str">
            <v>-</v>
          </cell>
          <cell r="AO65" t="str">
            <v>-</v>
          </cell>
        </row>
        <row r="66">
          <cell r="AH66" t="str">
            <v>-</v>
          </cell>
          <cell r="AI66" t="str">
            <v>-</v>
          </cell>
          <cell r="AJ66" t="str">
            <v>-</v>
          </cell>
          <cell r="AK66" t="str">
            <v>-</v>
          </cell>
          <cell r="AL66" t="str">
            <v>-</v>
          </cell>
          <cell r="AM66" t="str">
            <v>-</v>
          </cell>
          <cell r="AN66" t="str">
            <v>-</v>
          </cell>
          <cell r="AO66" t="str">
            <v>-</v>
          </cell>
        </row>
        <row r="67">
          <cell r="AH67" t="str">
            <v>-</v>
          </cell>
          <cell r="AI67" t="str">
            <v>-</v>
          </cell>
          <cell r="AJ67" t="str">
            <v>-</v>
          </cell>
          <cell r="AK67" t="str">
            <v>-</v>
          </cell>
          <cell r="AL67" t="str">
            <v>-</v>
          </cell>
          <cell r="AM67" t="str">
            <v>-</v>
          </cell>
          <cell r="AN67" t="str">
            <v>-</v>
          </cell>
          <cell r="AO67" t="str">
            <v>-</v>
          </cell>
        </row>
        <row r="68">
          <cell r="AH68" t="str">
            <v>-</v>
          </cell>
          <cell r="AI68" t="str">
            <v>-</v>
          </cell>
          <cell r="AJ68" t="str">
            <v>-</v>
          </cell>
          <cell r="AK68" t="str">
            <v>-</v>
          </cell>
          <cell r="AL68" t="str">
            <v>-</v>
          </cell>
          <cell r="AM68" t="str">
            <v>-</v>
          </cell>
          <cell r="AN68" t="str">
            <v>-</v>
          </cell>
          <cell r="AO68" t="str">
            <v>-</v>
          </cell>
        </row>
        <row r="69">
          <cell r="AH69" t="str">
            <v>-</v>
          </cell>
          <cell r="AI69" t="str">
            <v>-</v>
          </cell>
          <cell r="AJ69" t="str">
            <v>-</v>
          </cell>
          <cell r="AK69" t="str">
            <v>-</v>
          </cell>
          <cell r="AL69" t="str">
            <v>-</v>
          </cell>
          <cell r="AM69" t="str">
            <v>-</v>
          </cell>
          <cell r="AN69" t="str">
            <v>-</v>
          </cell>
          <cell r="AO69" t="str">
            <v>-</v>
          </cell>
        </row>
        <row r="70">
          <cell r="AH70" t="str">
            <v>-</v>
          </cell>
          <cell r="AI70" t="str">
            <v>-</v>
          </cell>
          <cell r="AJ70" t="str">
            <v>-</v>
          </cell>
          <cell r="AK70" t="str">
            <v>-</v>
          </cell>
          <cell r="AL70" t="str">
            <v>-</v>
          </cell>
          <cell r="AM70" t="str">
            <v>-</v>
          </cell>
          <cell r="AN70" t="str">
            <v>-</v>
          </cell>
          <cell r="AO70" t="str">
            <v>-</v>
          </cell>
        </row>
        <row r="71">
          <cell r="AH71" t="str">
            <v>-</v>
          </cell>
          <cell r="AI71" t="str">
            <v>-</v>
          </cell>
          <cell r="AJ71" t="str">
            <v>-</v>
          </cell>
          <cell r="AK71" t="str">
            <v>-</v>
          </cell>
          <cell r="AL71" t="str">
            <v>-</v>
          </cell>
          <cell r="AM71" t="str">
            <v>-</v>
          </cell>
          <cell r="AN71" t="str">
            <v>-</v>
          </cell>
          <cell r="AO71" t="str">
            <v>-</v>
          </cell>
        </row>
        <row r="72">
          <cell r="AH72" t="str">
            <v>-</v>
          </cell>
          <cell r="AI72" t="str">
            <v>-</v>
          </cell>
          <cell r="AJ72" t="str">
            <v>-</v>
          </cell>
          <cell r="AK72" t="str">
            <v>-</v>
          </cell>
          <cell r="AL72" t="str">
            <v>-</v>
          </cell>
          <cell r="AM72" t="str">
            <v>-</v>
          </cell>
          <cell r="AN72" t="str">
            <v>-</v>
          </cell>
          <cell r="AO72" t="str">
            <v>-</v>
          </cell>
        </row>
        <row r="73">
          <cell r="AH73" t="str">
            <v>-</v>
          </cell>
          <cell r="AI73" t="str">
            <v>-</v>
          </cell>
          <cell r="AJ73" t="str">
            <v>-</v>
          </cell>
          <cell r="AK73" t="str">
            <v>-</v>
          </cell>
          <cell r="AL73" t="str">
            <v>-</v>
          </cell>
          <cell r="AM73" t="str">
            <v>-</v>
          </cell>
          <cell r="AN73" t="str">
            <v>-</v>
          </cell>
          <cell r="AO73" t="str">
            <v>-</v>
          </cell>
        </row>
        <row r="74">
          <cell r="AH74" t="str">
            <v>-</v>
          </cell>
          <cell r="AI74" t="str">
            <v>-</v>
          </cell>
          <cell r="AJ74" t="str">
            <v>-</v>
          </cell>
          <cell r="AK74" t="str">
            <v>-</v>
          </cell>
          <cell r="AL74" t="str">
            <v>-</v>
          </cell>
          <cell r="AM74" t="str">
            <v>-</v>
          </cell>
          <cell r="AN74" t="str">
            <v>-</v>
          </cell>
          <cell r="AO74" t="str">
            <v>-</v>
          </cell>
        </row>
        <row r="75">
          <cell r="AH75" t="str">
            <v>-</v>
          </cell>
          <cell r="AI75" t="str">
            <v>-</v>
          </cell>
          <cell r="AJ75" t="str">
            <v>-</v>
          </cell>
          <cell r="AK75" t="str">
            <v>-</v>
          </cell>
          <cell r="AL75" t="str">
            <v>-</v>
          </cell>
          <cell r="AM75" t="str">
            <v>-</v>
          </cell>
          <cell r="AN75" t="str">
            <v>-</v>
          </cell>
          <cell r="AO75" t="str">
            <v>-</v>
          </cell>
        </row>
        <row r="76">
          <cell r="AH76" t="str">
            <v>-</v>
          </cell>
          <cell r="AI76" t="str">
            <v>-</v>
          </cell>
          <cell r="AJ76" t="str">
            <v>-</v>
          </cell>
          <cell r="AK76" t="str">
            <v>-</v>
          </cell>
          <cell r="AL76" t="str">
            <v>-</v>
          </cell>
          <cell r="AM76" t="str">
            <v>-</v>
          </cell>
          <cell r="AN76" t="str">
            <v>-</v>
          </cell>
          <cell r="AO76" t="str">
            <v>-</v>
          </cell>
        </row>
        <row r="77">
          <cell r="AH77" t="str">
            <v>-</v>
          </cell>
          <cell r="AI77" t="str">
            <v>-</v>
          </cell>
          <cell r="AJ77" t="str">
            <v>-</v>
          </cell>
          <cell r="AK77" t="str">
            <v>-</v>
          </cell>
          <cell r="AL77" t="str">
            <v>-</v>
          </cell>
          <cell r="AM77" t="str">
            <v>-</v>
          </cell>
          <cell r="AN77" t="str">
            <v>-</v>
          </cell>
          <cell r="AO77" t="str">
            <v>-</v>
          </cell>
        </row>
        <row r="78">
          <cell r="AH78" t="str">
            <v>-</v>
          </cell>
          <cell r="AI78" t="str">
            <v>-</v>
          </cell>
          <cell r="AJ78" t="str">
            <v>-</v>
          </cell>
          <cell r="AK78" t="str">
            <v>-</v>
          </cell>
          <cell r="AL78" t="str">
            <v>-</v>
          </cell>
          <cell r="AM78" t="str">
            <v>-</v>
          </cell>
          <cell r="AN78" t="str">
            <v>-</v>
          </cell>
          <cell r="AO78" t="str">
            <v>-</v>
          </cell>
        </row>
        <row r="79">
          <cell r="AH79" t="str">
            <v>-</v>
          </cell>
          <cell r="AI79" t="str">
            <v>-</v>
          </cell>
          <cell r="AJ79" t="str">
            <v>-</v>
          </cell>
          <cell r="AK79" t="str">
            <v>-</v>
          </cell>
          <cell r="AL79" t="str">
            <v>-</v>
          </cell>
          <cell r="AM79" t="str">
            <v>-</v>
          </cell>
          <cell r="AN79" t="str">
            <v>-</v>
          </cell>
          <cell r="AO79" t="str">
            <v>-</v>
          </cell>
        </row>
        <row r="80">
          <cell r="AH80" t="str">
            <v>-</v>
          </cell>
          <cell r="AI80" t="str">
            <v>-</v>
          </cell>
          <cell r="AJ80" t="str">
            <v>-</v>
          </cell>
          <cell r="AK80" t="str">
            <v>-</v>
          </cell>
          <cell r="AL80" t="str">
            <v>-</v>
          </cell>
          <cell r="AM80" t="str">
            <v>-</v>
          </cell>
          <cell r="AN80" t="str">
            <v>-</v>
          </cell>
          <cell r="AO80" t="str">
            <v>-</v>
          </cell>
        </row>
        <row r="81">
          <cell r="AH81" t="str">
            <v>-</v>
          </cell>
          <cell r="AI81" t="str">
            <v>-</v>
          </cell>
          <cell r="AJ81" t="str">
            <v>-</v>
          </cell>
          <cell r="AK81" t="str">
            <v>-</v>
          </cell>
          <cell r="AL81" t="str">
            <v>-</v>
          </cell>
          <cell r="AM81" t="str">
            <v>-</v>
          </cell>
          <cell r="AN81" t="str">
            <v>-</v>
          </cell>
          <cell r="AO81" t="str">
            <v>-</v>
          </cell>
        </row>
        <row r="82">
          <cell r="AH82" t="str">
            <v>-</v>
          </cell>
          <cell r="AI82" t="str">
            <v>-</v>
          </cell>
          <cell r="AJ82" t="str">
            <v>-</v>
          </cell>
          <cell r="AK82" t="str">
            <v>-</v>
          </cell>
          <cell r="AL82" t="str">
            <v>-</v>
          </cell>
          <cell r="AM82" t="str">
            <v>-</v>
          </cell>
          <cell r="AN82" t="str">
            <v>-</v>
          </cell>
          <cell r="AO82" t="str">
            <v>-</v>
          </cell>
        </row>
        <row r="83">
          <cell r="AH83" t="str">
            <v>-</v>
          </cell>
          <cell r="AI83" t="str">
            <v>-</v>
          </cell>
          <cell r="AJ83" t="str">
            <v>-</v>
          </cell>
          <cell r="AK83" t="str">
            <v>-</v>
          </cell>
          <cell r="AL83" t="str">
            <v>-</v>
          </cell>
          <cell r="AM83" t="str">
            <v>-</v>
          </cell>
          <cell r="AN83" t="str">
            <v>-</v>
          </cell>
          <cell r="AO83" t="str">
            <v>-</v>
          </cell>
        </row>
        <row r="84">
          <cell r="AH84" t="str">
            <v>-</v>
          </cell>
          <cell r="AI84" t="str">
            <v>-</v>
          </cell>
          <cell r="AJ84" t="str">
            <v>-</v>
          </cell>
          <cell r="AK84" t="str">
            <v>-</v>
          </cell>
          <cell r="AL84" t="str">
            <v>-</v>
          </cell>
          <cell r="AM84" t="str">
            <v>-</v>
          </cell>
          <cell r="AN84" t="str">
            <v>-</v>
          </cell>
          <cell r="AO84" t="str">
            <v>-</v>
          </cell>
        </row>
        <row r="85">
          <cell r="AH85" t="str">
            <v>-</v>
          </cell>
          <cell r="AI85" t="str">
            <v>-</v>
          </cell>
          <cell r="AJ85" t="str">
            <v>-</v>
          </cell>
          <cell r="AK85" t="str">
            <v>-</v>
          </cell>
          <cell r="AL85" t="str">
            <v>-</v>
          </cell>
          <cell r="AM85" t="str">
            <v>-</v>
          </cell>
          <cell r="AN85" t="str">
            <v>-</v>
          </cell>
          <cell r="AO85" t="str">
            <v>-</v>
          </cell>
        </row>
        <row r="86">
          <cell r="AH86" t="str">
            <v>-</v>
          </cell>
          <cell r="AI86" t="str">
            <v>-</v>
          </cell>
          <cell r="AJ86" t="str">
            <v>-</v>
          </cell>
          <cell r="AK86" t="str">
            <v>-</v>
          </cell>
          <cell r="AL86" t="str">
            <v>-</v>
          </cell>
          <cell r="AM86" t="str">
            <v>-</v>
          </cell>
          <cell r="AN86" t="str">
            <v>-</v>
          </cell>
          <cell r="AO86" t="str">
            <v>-</v>
          </cell>
        </row>
        <row r="87">
          <cell r="AH87" t="str">
            <v>-</v>
          </cell>
          <cell r="AI87" t="str">
            <v>-</v>
          </cell>
          <cell r="AJ87" t="str">
            <v>-</v>
          </cell>
          <cell r="AK87" t="str">
            <v>-</v>
          </cell>
          <cell r="AL87" t="str">
            <v>-</v>
          </cell>
          <cell r="AM87" t="str">
            <v>-</v>
          </cell>
          <cell r="AN87" t="str">
            <v>-</v>
          </cell>
          <cell r="AO87" t="str">
            <v>-</v>
          </cell>
        </row>
        <row r="88">
          <cell r="AH88" t="str">
            <v>-</v>
          </cell>
          <cell r="AI88" t="str">
            <v>-</v>
          </cell>
          <cell r="AJ88" t="str">
            <v>-</v>
          </cell>
          <cell r="AK88" t="str">
            <v>-</v>
          </cell>
          <cell r="AL88" t="str">
            <v>-</v>
          </cell>
          <cell r="AM88" t="str">
            <v>-</v>
          </cell>
          <cell r="AN88" t="str">
            <v>-</v>
          </cell>
          <cell r="AO88" t="str">
            <v>-</v>
          </cell>
        </row>
        <row r="89">
          <cell r="AH89" t="str">
            <v>-</v>
          </cell>
          <cell r="AI89" t="str">
            <v>-</v>
          </cell>
          <cell r="AJ89" t="str">
            <v>-</v>
          </cell>
          <cell r="AK89" t="str">
            <v>-</v>
          </cell>
          <cell r="AL89" t="str">
            <v>-</v>
          </cell>
          <cell r="AM89" t="str">
            <v>-</v>
          </cell>
          <cell r="AN89" t="str">
            <v>-</v>
          </cell>
          <cell r="AO89" t="str">
            <v>-</v>
          </cell>
        </row>
        <row r="90">
          <cell r="AH90" t="str">
            <v>-</v>
          </cell>
          <cell r="AI90" t="str">
            <v>-</v>
          </cell>
          <cell r="AJ90" t="str">
            <v>-</v>
          </cell>
          <cell r="AK90" t="str">
            <v>-</v>
          </cell>
          <cell r="AL90" t="str">
            <v>-</v>
          </cell>
          <cell r="AM90" t="str">
            <v>-</v>
          </cell>
          <cell r="AN90" t="str">
            <v>-</v>
          </cell>
          <cell r="AO90" t="str">
            <v>-</v>
          </cell>
        </row>
        <row r="91">
          <cell r="AH91" t="str">
            <v>-</v>
          </cell>
          <cell r="AI91" t="str">
            <v>-</v>
          </cell>
          <cell r="AJ91" t="str">
            <v>-</v>
          </cell>
          <cell r="AK91" t="str">
            <v>-</v>
          </cell>
          <cell r="AL91" t="str">
            <v>-</v>
          </cell>
          <cell r="AM91" t="str">
            <v>-</v>
          </cell>
          <cell r="AN91" t="str">
            <v>-</v>
          </cell>
          <cell r="AO91" t="str">
            <v>-</v>
          </cell>
        </row>
        <row r="92">
          <cell r="AH92" t="str">
            <v>-</v>
          </cell>
          <cell r="AI92" t="str">
            <v>-</v>
          </cell>
          <cell r="AJ92" t="str">
            <v>-</v>
          </cell>
          <cell r="AK92" t="str">
            <v>-</v>
          </cell>
          <cell r="AL92" t="str">
            <v>-</v>
          </cell>
          <cell r="AM92" t="str">
            <v>-</v>
          </cell>
          <cell r="AN92" t="str">
            <v>-</v>
          </cell>
          <cell r="AO92" t="str">
            <v>-</v>
          </cell>
        </row>
        <row r="93">
          <cell r="AH93" t="str">
            <v>-</v>
          </cell>
          <cell r="AI93" t="str">
            <v>-</v>
          </cell>
          <cell r="AJ93" t="str">
            <v>-</v>
          </cell>
          <cell r="AK93" t="str">
            <v>-</v>
          </cell>
          <cell r="AL93" t="str">
            <v>-</v>
          </cell>
          <cell r="AM93" t="str">
            <v>-</v>
          </cell>
          <cell r="AN93" t="str">
            <v>-</v>
          </cell>
          <cell r="AO93" t="str">
            <v>-</v>
          </cell>
        </row>
        <row r="94">
          <cell r="AH94" t="str">
            <v>-</v>
          </cell>
          <cell r="AI94" t="str">
            <v>-</v>
          </cell>
          <cell r="AJ94" t="str">
            <v>-</v>
          </cell>
          <cell r="AK94" t="str">
            <v>-</v>
          </cell>
          <cell r="AL94" t="str">
            <v>-</v>
          </cell>
          <cell r="AM94" t="str">
            <v>-</v>
          </cell>
          <cell r="AN94" t="str">
            <v>-</v>
          </cell>
          <cell r="AO94" t="str">
            <v>-</v>
          </cell>
        </row>
        <row r="95">
          <cell r="AH95" t="str">
            <v>-</v>
          </cell>
          <cell r="AI95" t="str">
            <v>-</v>
          </cell>
          <cell r="AJ95" t="str">
            <v>-</v>
          </cell>
          <cell r="AK95" t="str">
            <v>-</v>
          </cell>
          <cell r="AL95" t="str">
            <v>-</v>
          </cell>
          <cell r="AM95" t="str">
            <v>-</v>
          </cell>
          <cell r="AN95" t="str">
            <v>-</v>
          </cell>
          <cell r="AO95" t="str">
            <v>-</v>
          </cell>
        </row>
        <row r="96">
          <cell r="AH96" t="str">
            <v>-</v>
          </cell>
          <cell r="AI96" t="str">
            <v>-</v>
          </cell>
          <cell r="AJ96" t="str">
            <v>-</v>
          </cell>
          <cell r="AK96" t="str">
            <v>-</v>
          </cell>
          <cell r="AL96" t="str">
            <v>-</v>
          </cell>
          <cell r="AM96" t="str">
            <v>-</v>
          </cell>
          <cell r="AN96" t="str">
            <v>-</v>
          </cell>
          <cell r="AO96" t="str">
            <v>-</v>
          </cell>
        </row>
        <row r="97">
          <cell r="AH97" t="str">
            <v>-</v>
          </cell>
          <cell r="AI97" t="str">
            <v>-</v>
          </cell>
          <cell r="AJ97" t="str">
            <v>-</v>
          </cell>
          <cell r="AK97" t="str">
            <v>-</v>
          </cell>
          <cell r="AL97" t="str">
            <v>-</v>
          </cell>
          <cell r="AM97" t="str">
            <v>-</v>
          </cell>
          <cell r="AN97" t="str">
            <v>-</v>
          </cell>
          <cell r="AO97" t="str">
            <v>-</v>
          </cell>
        </row>
        <row r="98">
          <cell r="AH98" t="str">
            <v>-</v>
          </cell>
          <cell r="AI98" t="str">
            <v>-</v>
          </cell>
          <cell r="AJ98" t="str">
            <v>-</v>
          </cell>
          <cell r="AK98" t="str">
            <v>-</v>
          </cell>
          <cell r="AL98" t="str">
            <v>-</v>
          </cell>
          <cell r="AM98" t="str">
            <v>-</v>
          </cell>
          <cell r="AN98" t="str">
            <v>-</v>
          </cell>
          <cell r="AO98" t="str">
            <v>-</v>
          </cell>
        </row>
        <row r="99">
          <cell r="AH99" t="str">
            <v>-</v>
          </cell>
          <cell r="AI99" t="str">
            <v>-</v>
          </cell>
          <cell r="AJ99" t="str">
            <v>-</v>
          </cell>
          <cell r="AK99" t="str">
            <v>-</v>
          </cell>
          <cell r="AL99" t="str">
            <v>-</v>
          </cell>
          <cell r="AM99" t="str">
            <v>-</v>
          </cell>
          <cell r="AN99" t="str">
            <v>-</v>
          </cell>
          <cell r="AO99" t="str">
            <v>-</v>
          </cell>
        </row>
        <row r="100">
          <cell r="AH100" t="str">
            <v>-</v>
          </cell>
          <cell r="AI100" t="str">
            <v>-</v>
          </cell>
          <cell r="AJ100" t="str">
            <v>-</v>
          </cell>
          <cell r="AK100" t="str">
            <v>-</v>
          </cell>
          <cell r="AL100" t="str">
            <v>-</v>
          </cell>
          <cell r="AM100" t="str">
            <v>-</v>
          </cell>
          <cell r="AN100" t="str">
            <v>-</v>
          </cell>
          <cell r="AO100" t="str">
            <v>-</v>
          </cell>
        </row>
        <row r="101">
          <cell r="AH101" t="str">
            <v>-</v>
          </cell>
          <cell r="AI101" t="str">
            <v>-</v>
          </cell>
          <cell r="AJ101" t="str">
            <v>-</v>
          </cell>
          <cell r="AK101" t="str">
            <v>-</v>
          </cell>
          <cell r="AL101" t="str">
            <v>-</v>
          </cell>
          <cell r="AM101" t="str">
            <v>-</v>
          </cell>
          <cell r="AN101" t="str">
            <v>-</v>
          </cell>
          <cell r="AO101" t="str">
            <v>-</v>
          </cell>
        </row>
        <row r="102">
          <cell r="AH102" t="str">
            <v>-</v>
          </cell>
          <cell r="AI102" t="str">
            <v>-</v>
          </cell>
          <cell r="AJ102" t="str">
            <v>-</v>
          </cell>
          <cell r="AK102" t="str">
            <v>-</v>
          </cell>
          <cell r="AL102" t="str">
            <v>-</v>
          </cell>
          <cell r="AM102" t="str">
            <v>-</v>
          </cell>
          <cell r="AN102" t="str">
            <v>-</v>
          </cell>
          <cell r="AO102" t="str">
            <v>-</v>
          </cell>
        </row>
        <row r="103">
          <cell r="AH103" t="str">
            <v>-</v>
          </cell>
          <cell r="AI103" t="str">
            <v>-</v>
          </cell>
          <cell r="AJ103" t="str">
            <v>-</v>
          </cell>
          <cell r="AK103" t="str">
            <v>-</v>
          </cell>
          <cell r="AL103" t="str">
            <v>-</v>
          </cell>
          <cell r="AM103" t="str">
            <v>-</v>
          </cell>
          <cell r="AN103" t="str">
            <v>-</v>
          </cell>
          <cell r="AO103" t="str">
            <v>-</v>
          </cell>
        </row>
      </sheetData>
      <sheetData sheetId="10"/>
      <sheetData sheetId="11">
        <row r="4">
          <cell r="A4" t="str">
            <v>-</v>
          </cell>
          <cell r="B4" t="str">
            <v>-</v>
          </cell>
          <cell r="C4" t="str">
            <v>-</v>
          </cell>
          <cell r="D4" t="str">
            <v>-</v>
          </cell>
          <cell r="E4" t="str">
            <v>B01</v>
          </cell>
          <cell r="F4" t="str">
            <v>D1</v>
          </cell>
          <cell r="G4" t="str">
            <v>Kathy Dundas</v>
          </cell>
          <cell r="H4" t="str">
            <v>C</v>
          </cell>
          <cell r="AN4">
            <v>31</v>
          </cell>
          <cell r="AO4">
            <v>31.000399999999999</v>
          </cell>
          <cell r="AP4" t="str">
            <v>-</v>
          </cell>
          <cell r="AQ4" t="str">
            <v>-</v>
          </cell>
          <cell r="AR4">
            <v>9.009999999999998</v>
          </cell>
          <cell r="AS4">
            <v>31</v>
          </cell>
          <cell r="AT4" t="str">
            <v>-</v>
          </cell>
          <cell r="AU4" t="str">
            <v>-</v>
          </cell>
          <cell r="AV4" t="str">
            <v>-</v>
          </cell>
          <cell r="AW4">
            <v>0</v>
          </cell>
          <cell r="AX4" t="str">
            <v>-</v>
          </cell>
          <cell r="AY4" t="str">
            <v>-</v>
          </cell>
          <cell r="CF4" t="str">
            <v>-</v>
          </cell>
          <cell r="CG4">
            <v>0</v>
          </cell>
          <cell r="CH4" t="str">
            <v>-</v>
          </cell>
        </row>
        <row r="5">
          <cell r="A5" t="str">
            <v>-</v>
          </cell>
          <cell r="B5" t="str">
            <v>-</v>
          </cell>
          <cell r="C5" t="str">
            <v>-</v>
          </cell>
          <cell r="D5" t="str">
            <v>-</v>
          </cell>
          <cell r="E5" t="str">
            <v>B02</v>
          </cell>
          <cell r="F5" t="str">
            <v>D1</v>
          </cell>
          <cell r="G5" t="str">
            <v/>
          </cell>
          <cell r="H5" t="str">
            <v/>
          </cell>
          <cell r="AN5" t="str">
            <v>-</v>
          </cell>
          <cell r="AO5" t="str">
            <v>-</v>
          </cell>
          <cell r="AP5" t="str">
            <v>-</v>
          </cell>
          <cell r="AQ5" t="str">
            <v>-</v>
          </cell>
          <cell r="AR5" t="str">
            <v>-</v>
          </cell>
          <cell r="AS5" t="str">
            <v>-</v>
          </cell>
          <cell r="AT5" t="str">
            <v>-</v>
          </cell>
          <cell r="AU5" t="str">
            <v>-</v>
          </cell>
          <cell r="AV5" t="str">
            <v>-</v>
          </cell>
          <cell r="AW5">
            <v>0</v>
          </cell>
          <cell r="AX5" t="str">
            <v>-</v>
          </cell>
          <cell r="AY5" t="str">
            <v>-</v>
          </cell>
          <cell r="CF5" t="str">
            <v>-</v>
          </cell>
          <cell r="CG5">
            <v>0</v>
          </cell>
          <cell r="CH5" t="str">
            <v>-</v>
          </cell>
        </row>
        <row r="6">
          <cell r="A6" t="str">
            <v>-</v>
          </cell>
          <cell r="B6" t="str">
            <v>-</v>
          </cell>
          <cell r="C6" t="str">
            <v>-</v>
          </cell>
          <cell r="D6" t="str">
            <v>-</v>
          </cell>
          <cell r="E6" t="str">
            <v>B03</v>
          </cell>
          <cell r="F6" t="str">
            <v>D1</v>
          </cell>
          <cell r="G6" t="str">
            <v>Barry Tucker LH</v>
          </cell>
          <cell r="H6" t="str">
            <v>C</v>
          </cell>
          <cell r="AN6">
            <v>34</v>
          </cell>
          <cell r="AO6">
            <v>34.000599999999999</v>
          </cell>
          <cell r="AP6" t="str">
            <v>-</v>
          </cell>
          <cell r="AQ6" t="str">
            <v>-</v>
          </cell>
          <cell r="AR6">
            <v>10.009999999999998</v>
          </cell>
          <cell r="AS6">
            <v>34</v>
          </cell>
          <cell r="AT6" t="str">
            <v>-</v>
          </cell>
          <cell r="AU6" t="str">
            <v>-</v>
          </cell>
          <cell r="AV6" t="str">
            <v>-</v>
          </cell>
          <cell r="AW6">
            <v>0</v>
          </cell>
          <cell r="AX6" t="str">
            <v>-</v>
          </cell>
          <cell r="AY6" t="str">
            <v>-</v>
          </cell>
          <cell r="CF6" t="str">
            <v>-</v>
          </cell>
          <cell r="CG6">
            <v>0</v>
          </cell>
          <cell r="CH6" t="str">
            <v>-</v>
          </cell>
        </row>
        <row r="7">
          <cell r="A7" t="str">
            <v>-</v>
          </cell>
          <cell r="B7" t="str">
            <v>-</v>
          </cell>
          <cell r="C7" t="str">
            <v>-</v>
          </cell>
          <cell r="D7" t="str">
            <v>-</v>
          </cell>
          <cell r="E7" t="str">
            <v>B04</v>
          </cell>
          <cell r="F7" t="str">
            <v>D1</v>
          </cell>
          <cell r="G7" t="str">
            <v/>
          </cell>
          <cell r="H7" t="str">
            <v/>
          </cell>
          <cell r="AN7" t="str">
            <v>-</v>
          </cell>
          <cell r="AO7" t="str">
            <v>-</v>
          </cell>
          <cell r="AP7" t="str">
            <v>-</v>
          </cell>
          <cell r="AQ7" t="str">
            <v>-</v>
          </cell>
          <cell r="AR7" t="str">
            <v>-</v>
          </cell>
          <cell r="AS7" t="str">
            <v>-</v>
          </cell>
          <cell r="AT7" t="str">
            <v>-</v>
          </cell>
          <cell r="AU7" t="str">
            <v>-</v>
          </cell>
          <cell r="AV7" t="str">
            <v>-</v>
          </cell>
          <cell r="AW7">
            <v>0</v>
          </cell>
          <cell r="AX7" t="str">
            <v>-</v>
          </cell>
          <cell r="AY7" t="str">
            <v>-</v>
          </cell>
          <cell r="CF7" t="str">
            <v>-</v>
          </cell>
          <cell r="CG7">
            <v>0</v>
          </cell>
          <cell r="CH7" t="str">
            <v>-</v>
          </cell>
        </row>
        <row r="8">
          <cell r="A8" t="str">
            <v>-</v>
          </cell>
          <cell r="B8" t="str">
            <v>-</v>
          </cell>
          <cell r="C8" t="str">
            <v>-</v>
          </cell>
          <cell r="D8" t="str">
            <v>-</v>
          </cell>
          <cell r="E8" t="str">
            <v>B05</v>
          </cell>
          <cell r="F8" t="str">
            <v>D1</v>
          </cell>
          <cell r="G8" t="str">
            <v>Les Fraser LH</v>
          </cell>
          <cell r="H8" t="str">
            <v>C</v>
          </cell>
          <cell r="AN8">
            <v>20</v>
          </cell>
          <cell r="AO8">
            <v>20.000800000000002</v>
          </cell>
          <cell r="AP8" t="str">
            <v>-</v>
          </cell>
          <cell r="AQ8" t="str">
            <v>-</v>
          </cell>
          <cell r="AR8">
            <v>5.9899999999999949</v>
          </cell>
          <cell r="AS8">
            <v>20</v>
          </cell>
          <cell r="AT8" t="str">
            <v>-</v>
          </cell>
          <cell r="AU8" t="str">
            <v>-</v>
          </cell>
          <cell r="AV8" t="str">
            <v>-</v>
          </cell>
          <cell r="AW8">
            <v>0</v>
          </cell>
          <cell r="AX8" t="str">
            <v>-</v>
          </cell>
          <cell r="AY8" t="str">
            <v>-</v>
          </cell>
          <cell r="CF8" t="str">
            <v>-</v>
          </cell>
          <cell r="CG8">
            <v>0</v>
          </cell>
          <cell r="CH8" t="str">
            <v>-</v>
          </cell>
        </row>
        <row r="9">
          <cell r="A9" t="str">
            <v>-</v>
          </cell>
          <cell r="B9" t="str">
            <v>-</v>
          </cell>
          <cell r="C9" t="str">
            <v>-</v>
          </cell>
          <cell r="D9" t="str">
            <v>-</v>
          </cell>
          <cell r="E9" t="str">
            <v>B06</v>
          </cell>
          <cell r="F9" t="str">
            <v>D1</v>
          </cell>
          <cell r="G9" t="str">
            <v>Tim Pavey LH</v>
          </cell>
          <cell r="H9" t="str">
            <v>C</v>
          </cell>
          <cell r="AN9">
            <v>4</v>
          </cell>
          <cell r="AO9">
            <v>4.0008999999999997</v>
          </cell>
          <cell r="AP9" t="str">
            <v>-</v>
          </cell>
          <cell r="AQ9" t="str">
            <v>-</v>
          </cell>
          <cell r="AR9">
            <v>1.009999999999998</v>
          </cell>
          <cell r="AS9">
            <v>4</v>
          </cell>
          <cell r="AT9" t="str">
            <v>-</v>
          </cell>
          <cell r="AU9" t="str">
            <v>-</v>
          </cell>
          <cell r="AV9" t="str">
            <v>-</v>
          </cell>
          <cell r="AW9">
            <v>0</v>
          </cell>
          <cell r="AX9" t="str">
            <v>-</v>
          </cell>
          <cell r="AY9" t="str">
            <v>-</v>
          </cell>
          <cell r="CF9" t="str">
            <v>-</v>
          </cell>
          <cell r="CG9">
            <v>0</v>
          </cell>
          <cell r="CH9" t="str">
            <v>-</v>
          </cell>
        </row>
        <row r="10">
          <cell r="A10" t="str">
            <v>-</v>
          </cell>
          <cell r="B10" t="str">
            <v>-</v>
          </cell>
          <cell r="C10" t="str">
            <v>-</v>
          </cell>
          <cell r="D10" t="str">
            <v>-</v>
          </cell>
          <cell r="E10" t="str">
            <v>B07</v>
          </cell>
          <cell r="F10" t="str">
            <v>D1</v>
          </cell>
          <cell r="G10" t="str">
            <v/>
          </cell>
          <cell r="H10" t="str">
            <v/>
          </cell>
          <cell r="AN10" t="str">
            <v>-</v>
          </cell>
          <cell r="AO10" t="str">
            <v>-</v>
          </cell>
          <cell r="AP10" t="str">
            <v>-</v>
          </cell>
          <cell r="AQ10" t="str">
            <v>-</v>
          </cell>
          <cell r="AR10" t="str">
            <v>-</v>
          </cell>
          <cell r="AS10" t="str">
            <v>-</v>
          </cell>
          <cell r="AT10" t="str">
            <v>-</v>
          </cell>
          <cell r="AU10" t="str">
            <v>-</v>
          </cell>
          <cell r="AV10" t="str">
            <v>-</v>
          </cell>
          <cell r="AW10">
            <v>0</v>
          </cell>
          <cell r="AX10" t="str">
            <v>-</v>
          </cell>
          <cell r="AY10" t="str">
            <v>-</v>
          </cell>
          <cell r="CF10" t="str">
            <v>-</v>
          </cell>
          <cell r="CG10">
            <v>0</v>
          </cell>
          <cell r="CH10" t="str">
            <v>-</v>
          </cell>
        </row>
        <row r="11">
          <cell r="A11" t="str">
            <v>-</v>
          </cell>
          <cell r="B11" t="str">
            <v>-</v>
          </cell>
          <cell r="C11" t="str">
            <v>-</v>
          </cell>
          <cell r="D11" t="str">
            <v>-</v>
          </cell>
          <cell r="E11" t="str">
            <v>B08</v>
          </cell>
          <cell r="F11" t="str">
            <v>D1</v>
          </cell>
          <cell r="G11" t="str">
            <v>Josh Arundell</v>
          </cell>
          <cell r="H11" t="str">
            <v>C</v>
          </cell>
          <cell r="AN11">
            <v>36</v>
          </cell>
          <cell r="AO11">
            <v>36.001100000000001</v>
          </cell>
          <cell r="AP11" t="str">
            <v>-</v>
          </cell>
          <cell r="AQ11" t="str">
            <v>-</v>
          </cell>
          <cell r="AR11">
            <v>15.009999999999998</v>
          </cell>
          <cell r="AS11">
            <v>36</v>
          </cell>
          <cell r="AT11" t="str">
            <v>-</v>
          </cell>
          <cell r="AU11" t="str">
            <v>-</v>
          </cell>
          <cell r="AV11" t="str">
            <v>-</v>
          </cell>
          <cell r="AW11">
            <v>0</v>
          </cell>
          <cell r="AX11" t="str">
            <v>-</v>
          </cell>
          <cell r="AY11" t="str">
            <v>-</v>
          </cell>
          <cell r="CF11" t="str">
            <v>-</v>
          </cell>
          <cell r="CG11">
            <v>0</v>
          </cell>
          <cell r="CH11" t="str">
            <v>-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B09</v>
          </cell>
          <cell r="F12" t="str">
            <v>D1</v>
          </cell>
          <cell r="G12" t="str">
            <v>Micahel Bell</v>
          </cell>
          <cell r="H12" t="str">
            <v>C</v>
          </cell>
          <cell r="AN12">
            <v>21</v>
          </cell>
          <cell r="AO12">
            <v>20.001200000000001</v>
          </cell>
          <cell r="AP12" t="str">
            <v>-</v>
          </cell>
          <cell r="AQ12" t="str">
            <v>-</v>
          </cell>
          <cell r="AR12">
            <v>5.9899999999999949</v>
          </cell>
          <cell r="AS12">
            <v>20</v>
          </cell>
          <cell r="AT12" t="str">
            <v>-</v>
          </cell>
          <cell r="AU12" t="str">
            <v>-</v>
          </cell>
          <cell r="AV12" t="str">
            <v>-</v>
          </cell>
          <cell r="AW12">
            <v>0</v>
          </cell>
          <cell r="AX12" t="str">
            <v>-</v>
          </cell>
          <cell r="AY12" t="str">
            <v>-</v>
          </cell>
          <cell r="CF12" t="str">
            <v>-</v>
          </cell>
          <cell r="CG12">
            <v>0</v>
          </cell>
          <cell r="CH12" t="str">
            <v>-</v>
          </cell>
        </row>
        <row r="13">
          <cell r="A13" t="str">
            <v>-</v>
          </cell>
          <cell r="B13" t="str">
            <v>-</v>
          </cell>
          <cell r="C13" t="str">
            <v>-</v>
          </cell>
          <cell r="D13" t="str">
            <v>-</v>
          </cell>
          <cell r="E13" t="str">
            <v>B10</v>
          </cell>
          <cell r="F13" t="str">
            <v>D1</v>
          </cell>
          <cell r="G13" t="str">
            <v>Dave Groves</v>
          </cell>
          <cell r="H13" t="str">
            <v>C</v>
          </cell>
          <cell r="AN13">
            <v>13</v>
          </cell>
          <cell r="AO13">
            <v>13.001300000000001</v>
          </cell>
          <cell r="AP13" t="str">
            <v>-</v>
          </cell>
          <cell r="AQ13" t="str">
            <v>-</v>
          </cell>
          <cell r="AR13">
            <v>3.9899999999999949</v>
          </cell>
          <cell r="AS13">
            <v>13</v>
          </cell>
          <cell r="AT13" t="str">
            <v>-</v>
          </cell>
          <cell r="AU13" t="str">
            <v>-</v>
          </cell>
          <cell r="AV13" t="str">
            <v>-</v>
          </cell>
          <cell r="AW13">
            <v>0</v>
          </cell>
          <cell r="AX13" t="str">
            <v>-</v>
          </cell>
          <cell r="AY13" t="str">
            <v>-</v>
          </cell>
          <cell r="CF13" t="str">
            <v>-</v>
          </cell>
          <cell r="CG13">
            <v>0</v>
          </cell>
          <cell r="CH13" t="str">
            <v>-</v>
          </cell>
        </row>
        <row r="14">
          <cell r="A14" t="str">
            <v>-</v>
          </cell>
          <cell r="B14" t="str">
            <v>-</v>
          </cell>
          <cell r="C14" t="str">
            <v>-</v>
          </cell>
          <cell r="D14" t="str">
            <v>-</v>
          </cell>
          <cell r="E14" t="str">
            <v>B11</v>
          </cell>
          <cell r="F14" t="str">
            <v>D1</v>
          </cell>
          <cell r="G14" t="str">
            <v>Tony Gestier</v>
          </cell>
          <cell r="H14" t="str">
            <v>C</v>
          </cell>
          <cell r="AN14">
            <v>10</v>
          </cell>
          <cell r="AO14">
            <v>10.0014</v>
          </cell>
          <cell r="AP14" t="str">
            <v>-</v>
          </cell>
          <cell r="AQ14" t="str">
            <v>-</v>
          </cell>
          <cell r="AR14">
            <v>3.009999999999998</v>
          </cell>
          <cell r="AS14">
            <v>10</v>
          </cell>
          <cell r="AT14" t="str">
            <v>-</v>
          </cell>
          <cell r="AU14" t="str">
            <v>-</v>
          </cell>
          <cell r="AV14" t="str">
            <v>-</v>
          </cell>
          <cell r="AW14">
            <v>0</v>
          </cell>
          <cell r="AX14" t="str">
            <v>-</v>
          </cell>
          <cell r="AY14" t="str">
            <v>-</v>
          </cell>
          <cell r="CF14" t="str">
            <v>-</v>
          </cell>
          <cell r="CG14">
            <v>0</v>
          </cell>
          <cell r="CH14" t="str">
            <v>-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B12</v>
          </cell>
          <cell r="F15" t="str">
            <v>D1</v>
          </cell>
          <cell r="G15" t="str">
            <v>Edward McGrann</v>
          </cell>
          <cell r="H15" t="str">
            <v>C</v>
          </cell>
          <cell r="AN15">
            <v>1</v>
          </cell>
          <cell r="AO15">
            <v>1.0015000000000001</v>
          </cell>
          <cell r="AP15" t="str">
            <v>Edward McGrann</v>
          </cell>
          <cell r="AQ15">
            <v>58.01</v>
          </cell>
          <cell r="AR15">
            <v>0</v>
          </cell>
          <cell r="AS15">
            <v>1</v>
          </cell>
          <cell r="AT15" t="str">
            <v>-</v>
          </cell>
          <cell r="AU15" t="str">
            <v>-</v>
          </cell>
          <cell r="AV15" t="str">
            <v>-</v>
          </cell>
          <cell r="AW15">
            <v>0</v>
          </cell>
          <cell r="AX15" t="str">
            <v>-</v>
          </cell>
          <cell r="AY15" t="str">
            <v>-</v>
          </cell>
          <cell r="CF15" t="str">
            <v>-</v>
          </cell>
          <cell r="CG15">
            <v>0</v>
          </cell>
          <cell r="CH15" t="str">
            <v>-</v>
          </cell>
        </row>
        <row r="16">
          <cell r="A16" t="str">
            <v>-</v>
          </cell>
          <cell r="B16" t="str">
            <v>-</v>
          </cell>
          <cell r="C16" t="str">
            <v>-</v>
          </cell>
          <cell r="D16" t="str">
            <v>-</v>
          </cell>
          <cell r="E16" t="str">
            <v>B13</v>
          </cell>
          <cell r="F16" t="str">
            <v>D1</v>
          </cell>
          <cell r="G16" t="str">
            <v/>
          </cell>
          <cell r="H16" t="str">
            <v/>
          </cell>
          <cell r="AN16" t="str">
            <v>-</v>
          </cell>
          <cell r="AO16" t="str">
            <v>-</v>
          </cell>
          <cell r="AP16" t="str">
            <v>-</v>
          </cell>
          <cell r="AQ16" t="str">
            <v>-</v>
          </cell>
          <cell r="AR16" t="str">
            <v>-</v>
          </cell>
          <cell r="AS16" t="str">
            <v>-</v>
          </cell>
          <cell r="AT16" t="str">
            <v>-</v>
          </cell>
          <cell r="AU16" t="str">
            <v>-</v>
          </cell>
          <cell r="AV16" t="str">
            <v>-</v>
          </cell>
          <cell r="AW16">
            <v>0</v>
          </cell>
          <cell r="AX16" t="str">
            <v>-</v>
          </cell>
          <cell r="AY16" t="str">
            <v>-</v>
          </cell>
          <cell r="CF16" t="str">
            <v>-</v>
          </cell>
          <cell r="CG16">
            <v>0</v>
          </cell>
          <cell r="CH16" t="str">
            <v>-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B14</v>
          </cell>
          <cell r="F17" t="str">
            <v>D1</v>
          </cell>
          <cell r="G17" t="str">
            <v>Fred Blacker LH</v>
          </cell>
          <cell r="H17" t="str">
            <v>C</v>
          </cell>
          <cell r="AN17">
            <v>7</v>
          </cell>
          <cell r="AO17">
            <v>7.0016999999999996</v>
          </cell>
          <cell r="AP17" t="str">
            <v>-</v>
          </cell>
          <cell r="AQ17" t="str">
            <v>-</v>
          </cell>
          <cell r="AR17">
            <v>2.9799999999999969</v>
          </cell>
          <cell r="AS17">
            <v>7</v>
          </cell>
          <cell r="AT17" t="str">
            <v>-</v>
          </cell>
          <cell r="AU17" t="str">
            <v>-</v>
          </cell>
          <cell r="AV17" t="str">
            <v>-</v>
          </cell>
          <cell r="AW17">
            <v>0</v>
          </cell>
          <cell r="AX17" t="str">
            <v>-</v>
          </cell>
          <cell r="AY17" t="str">
            <v>-</v>
          </cell>
          <cell r="CF17" t="str">
            <v>-</v>
          </cell>
          <cell r="CG17">
            <v>0</v>
          </cell>
          <cell r="CH17" t="str">
            <v>-</v>
          </cell>
        </row>
        <row r="18">
          <cell r="A18" t="str">
            <v>-</v>
          </cell>
          <cell r="B18" t="str">
            <v>-</v>
          </cell>
          <cell r="C18" t="str">
            <v>-</v>
          </cell>
          <cell r="D18" t="str">
            <v>-</v>
          </cell>
          <cell r="E18" t="str">
            <v>B15</v>
          </cell>
          <cell r="F18" t="str">
            <v>D1</v>
          </cell>
          <cell r="G18" t="str">
            <v>Peter Gerhold</v>
          </cell>
          <cell r="H18" t="str">
            <v>C</v>
          </cell>
          <cell r="AN18">
            <v>35</v>
          </cell>
          <cell r="AO18">
            <v>35.001800000000003</v>
          </cell>
          <cell r="AP18" t="str">
            <v>-</v>
          </cell>
          <cell r="AQ18" t="str">
            <v>-</v>
          </cell>
          <cell r="AR18">
            <v>14.009999999999998</v>
          </cell>
          <cell r="AS18">
            <v>35</v>
          </cell>
          <cell r="AT18" t="str">
            <v>-</v>
          </cell>
          <cell r="AU18" t="str">
            <v>-</v>
          </cell>
          <cell r="AV18" t="str">
            <v>-</v>
          </cell>
          <cell r="AW18">
            <v>0</v>
          </cell>
          <cell r="AX18" t="str">
            <v>-</v>
          </cell>
          <cell r="AY18" t="str">
            <v>-</v>
          </cell>
          <cell r="CF18" t="str">
            <v>-</v>
          </cell>
          <cell r="CG18">
            <v>0</v>
          </cell>
          <cell r="CH18" t="str">
            <v>-</v>
          </cell>
        </row>
        <row r="19">
          <cell r="A19" t="str">
            <v>-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B16</v>
          </cell>
          <cell r="F19" t="str">
            <v>D1</v>
          </cell>
          <cell r="G19" t="str">
            <v>John Harris</v>
          </cell>
          <cell r="H19" t="str">
            <v>C</v>
          </cell>
          <cell r="AN19">
            <v>26</v>
          </cell>
          <cell r="AO19">
            <v>26.001899999999999</v>
          </cell>
          <cell r="AP19" t="str">
            <v>-</v>
          </cell>
          <cell r="AQ19" t="str">
            <v>-</v>
          </cell>
          <cell r="AR19">
            <v>7.009999999999998</v>
          </cell>
          <cell r="AS19">
            <v>26</v>
          </cell>
          <cell r="AT19" t="str">
            <v>-</v>
          </cell>
          <cell r="AU19" t="str">
            <v>-</v>
          </cell>
          <cell r="AV19" t="str">
            <v>-</v>
          </cell>
          <cell r="AW19">
            <v>0</v>
          </cell>
          <cell r="AX19" t="str">
            <v>-</v>
          </cell>
          <cell r="AY19" t="str">
            <v>-</v>
          </cell>
          <cell r="CF19" t="str">
            <v>-</v>
          </cell>
          <cell r="CG19">
            <v>0</v>
          </cell>
          <cell r="CH19" t="str">
            <v>-</v>
          </cell>
        </row>
        <row r="20">
          <cell r="A20" t="str">
            <v>-</v>
          </cell>
          <cell r="B20" t="str">
            <v>-</v>
          </cell>
          <cell r="C20" t="str">
            <v>-</v>
          </cell>
          <cell r="D20" t="str">
            <v>-</v>
          </cell>
          <cell r="E20" t="str">
            <v>B17</v>
          </cell>
          <cell r="F20" t="str">
            <v>D1</v>
          </cell>
          <cell r="G20" t="str">
            <v>David Brett</v>
          </cell>
          <cell r="H20" t="str">
            <v>C</v>
          </cell>
          <cell r="AN20">
            <v>14</v>
          </cell>
          <cell r="AO20">
            <v>13.002000000000001</v>
          </cell>
          <cell r="AP20" t="str">
            <v>-</v>
          </cell>
          <cell r="AQ20" t="str">
            <v>-</v>
          </cell>
          <cell r="AR20">
            <v>3.9899999999999949</v>
          </cell>
          <cell r="AS20">
            <v>13</v>
          </cell>
          <cell r="AT20" t="str">
            <v>-</v>
          </cell>
          <cell r="AU20" t="str">
            <v>-</v>
          </cell>
          <cell r="AV20" t="str">
            <v>-</v>
          </cell>
          <cell r="AW20">
            <v>0</v>
          </cell>
          <cell r="AX20" t="str">
            <v>-</v>
          </cell>
          <cell r="AY20" t="str">
            <v>-</v>
          </cell>
          <cell r="CF20" t="str">
            <v>-</v>
          </cell>
          <cell r="CG20">
            <v>0</v>
          </cell>
          <cell r="CH20" t="str">
            <v>-</v>
          </cell>
        </row>
        <row r="21">
          <cell r="A21" t="str">
            <v>-</v>
          </cell>
          <cell r="B21" t="str">
            <v>-</v>
          </cell>
          <cell r="C21" t="str">
            <v>-</v>
          </cell>
          <cell r="D21" t="str">
            <v>-</v>
          </cell>
          <cell r="E21" t="str">
            <v>B18</v>
          </cell>
          <cell r="F21" t="str">
            <v>D1</v>
          </cell>
          <cell r="G21" t="str">
            <v>Nick Aagren LH</v>
          </cell>
          <cell r="H21" t="str">
            <v>C</v>
          </cell>
          <cell r="AN21">
            <v>19</v>
          </cell>
          <cell r="AO21">
            <v>19.002099999999999</v>
          </cell>
          <cell r="AP21" t="str">
            <v>-</v>
          </cell>
          <cell r="AQ21" t="str">
            <v>-</v>
          </cell>
          <cell r="AR21">
            <v>5.009999999999998</v>
          </cell>
          <cell r="AS21">
            <v>19</v>
          </cell>
          <cell r="AT21" t="str">
            <v>-</v>
          </cell>
          <cell r="AU21" t="str">
            <v>-</v>
          </cell>
          <cell r="AV21" t="str">
            <v>-</v>
          </cell>
          <cell r="AW21">
            <v>0</v>
          </cell>
          <cell r="AX21" t="str">
            <v>-</v>
          </cell>
          <cell r="AY21" t="str">
            <v>-</v>
          </cell>
          <cell r="CF21" t="str">
            <v>-</v>
          </cell>
          <cell r="CG21">
            <v>0</v>
          </cell>
          <cell r="CH21" t="str">
            <v>-</v>
          </cell>
        </row>
        <row r="22">
          <cell r="A22" t="str">
            <v>-</v>
          </cell>
          <cell r="B22" t="str">
            <v>-</v>
          </cell>
          <cell r="C22" t="str">
            <v>-</v>
          </cell>
          <cell r="D22" t="str">
            <v>-</v>
          </cell>
          <cell r="E22" t="str">
            <v>B19</v>
          </cell>
          <cell r="F22" t="str">
            <v>D1</v>
          </cell>
          <cell r="G22" t="str">
            <v/>
          </cell>
          <cell r="H22" t="str">
            <v/>
          </cell>
          <cell r="AN22" t="str">
            <v>-</v>
          </cell>
          <cell r="AO22" t="str">
            <v>-</v>
          </cell>
          <cell r="AP22" t="str">
            <v>-</v>
          </cell>
          <cell r="AQ22" t="str">
            <v>-</v>
          </cell>
          <cell r="AR22" t="str">
            <v>-</v>
          </cell>
          <cell r="AS22" t="str">
            <v>-</v>
          </cell>
          <cell r="AT22" t="str">
            <v>-</v>
          </cell>
          <cell r="AU22" t="str">
            <v>-</v>
          </cell>
          <cell r="AV22" t="str">
            <v>-</v>
          </cell>
          <cell r="AW22">
            <v>0</v>
          </cell>
          <cell r="AX22" t="str">
            <v>-</v>
          </cell>
          <cell r="AY22" t="str">
            <v>-</v>
          </cell>
          <cell r="CF22" t="str">
            <v>-</v>
          </cell>
          <cell r="CG22">
            <v>0</v>
          </cell>
          <cell r="CH22" t="str">
            <v>-</v>
          </cell>
        </row>
        <row r="23">
          <cell r="A23" t="str">
            <v>-</v>
          </cell>
          <cell r="B23" t="str">
            <v>-</v>
          </cell>
          <cell r="C23" t="str">
            <v>-</v>
          </cell>
          <cell r="D23" t="str">
            <v>-</v>
          </cell>
          <cell r="E23" t="str">
            <v>B20</v>
          </cell>
          <cell r="F23" t="str">
            <v>D1</v>
          </cell>
          <cell r="G23" t="str">
            <v/>
          </cell>
          <cell r="H23" t="str">
            <v/>
          </cell>
          <cell r="AN23" t="str">
            <v>-</v>
          </cell>
          <cell r="AO23" t="str">
            <v>-</v>
          </cell>
          <cell r="AP23" t="str">
            <v>-</v>
          </cell>
          <cell r="AQ23" t="str">
            <v>-</v>
          </cell>
          <cell r="AR23" t="str">
            <v>-</v>
          </cell>
          <cell r="AS23" t="str">
            <v>-</v>
          </cell>
          <cell r="AT23" t="str">
            <v>-</v>
          </cell>
          <cell r="AU23" t="str">
            <v>-</v>
          </cell>
          <cell r="AV23" t="str">
            <v>-</v>
          </cell>
          <cell r="AW23">
            <v>0</v>
          </cell>
          <cell r="AX23" t="str">
            <v>-</v>
          </cell>
          <cell r="AY23" t="str">
            <v>-</v>
          </cell>
          <cell r="CF23" t="str">
            <v>-</v>
          </cell>
          <cell r="CG23">
            <v>0</v>
          </cell>
          <cell r="CH23" t="str">
            <v>-</v>
          </cell>
        </row>
        <row r="24">
          <cell r="A24" t="str">
            <v>-</v>
          </cell>
          <cell r="B24" t="str">
            <v>-</v>
          </cell>
          <cell r="C24" t="str">
            <v>-</v>
          </cell>
          <cell r="D24" t="str">
            <v>-</v>
          </cell>
          <cell r="E24" t="str">
            <v>B21</v>
          </cell>
          <cell r="F24" t="str">
            <v>D1</v>
          </cell>
          <cell r="G24" t="str">
            <v/>
          </cell>
          <cell r="H24" t="str">
            <v/>
          </cell>
          <cell r="AN24" t="str">
            <v>-</v>
          </cell>
          <cell r="AO24" t="str">
            <v>-</v>
          </cell>
          <cell r="AP24" t="str">
            <v>-</v>
          </cell>
          <cell r="AQ24" t="str">
            <v>-</v>
          </cell>
          <cell r="AR24" t="str">
            <v>-</v>
          </cell>
          <cell r="AS24" t="str">
            <v>-</v>
          </cell>
          <cell r="AT24" t="str">
            <v>-</v>
          </cell>
          <cell r="AU24" t="str">
            <v>-</v>
          </cell>
          <cell r="AV24" t="str">
            <v>-</v>
          </cell>
          <cell r="AW24">
            <v>0</v>
          </cell>
          <cell r="AX24" t="str">
            <v>-</v>
          </cell>
          <cell r="AY24" t="str">
            <v>-</v>
          </cell>
          <cell r="CF24" t="str">
            <v>-</v>
          </cell>
          <cell r="CG24">
            <v>0</v>
          </cell>
          <cell r="CH24" t="str">
            <v>-</v>
          </cell>
        </row>
        <row r="25">
          <cell r="A25" t="str">
            <v>-</v>
          </cell>
          <cell r="B25" t="str">
            <v>-</v>
          </cell>
          <cell r="C25" t="str">
            <v>-</v>
          </cell>
          <cell r="D25" t="str">
            <v>-</v>
          </cell>
          <cell r="E25" t="str">
            <v>B22</v>
          </cell>
          <cell r="F25" t="str">
            <v>D1</v>
          </cell>
          <cell r="G25" t="str">
            <v/>
          </cell>
          <cell r="H25" t="str">
            <v/>
          </cell>
          <cell r="AN25" t="str">
            <v>-</v>
          </cell>
          <cell r="AO25" t="str">
            <v>-</v>
          </cell>
          <cell r="AP25" t="str">
            <v>-</v>
          </cell>
          <cell r="AQ25" t="str">
            <v>-</v>
          </cell>
          <cell r="AR25" t="str">
            <v>-</v>
          </cell>
          <cell r="AS25" t="str">
            <v>-</v>
          </cell>
          <cell r="AT25" t="str">
            <v>-</v>
          </cell>
          <cell r="AU25" t="str">
            <v>-</v>
          </cell>
          <cell r="AV25" t="str">
            <v>-</v>
          </cell>
          <cell r="AW25">
            <v>0</v>
          </cell>
          <cell r="AX25" t="str">
            <v>-</v>
          </cell>
          <cell r="AY25" t="str">
            <v>-</v>
          </cell>
          <cell r="CF25" t="str">
            <v>-</v>
          </cell>
          <cell r="CG25">
            <v>0</v>
          </cell>
          <cell r="CH25" t="str">
            <v>-</v>
          </cell>
        </row>
        <row r="26">
          <cell r="A26" t="str">
            <v>-</v>
          </cell>
          <cell r="B26" t="str">
            <v>-</v>
          </cell>
          <cell r="C26" t="str">
            <v>-</v>
          </cell>
          <cell r="D26" t="str">
            <v>-</v>
          </cell>
          <cell r="E26" t="str">
            <v>B23</v>
          </cell>
          <cell r="F26" t="str">
            <v>D1</v>
          </cell>
          <cell r="G26" t="str">
            <v/>
          </cell>
          <cell r="H26" t="str">
            <v/>
          </cell>
          <cell r="AN26" t="str">
            <v>-</v>
          </cell>
          <cell r="AO26" t="str">
            <v>-</v>
          </cell>
          <cell r="AP26" t="str">
            <v>-</v>
          </cell>
          <cell r="AQ26" t="str">
            <v>-</v>
          </cell>
          <cell r="AR26" t="str">
            <v>-</v>
          </cell>
          <cell r="AS26" t="str">
            <v>-</v>
          </cell>
          <cell r="AT26" t="str">
            <v>-</v>
          </cell>
          <cell r="AU26" t="str">
            <v>-</v>
          </cell>
          <cell r="AV26" t="str">
            <v>-</v>
          </cell>
          <cell r="AW26">
            <v>0</v>
          </cell>
          <cell r="AX26" t="str">
            <v>-</v>
          </cell>
          <cell r="AY26" t="str">
            <v>-</v>
          </cell>
          <cell r="CF26" t="str">
            <v>-</v>
          </cell>
          <cell r="CG26">
            <v>0</v>
          </cell>
          <cell r="CH26" t="str">
            <v>-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B24</v>
          </cell>
          <cell r="F27" t="str">
            <v>D1</v>
          </cell>
          <cell r="G27" t="str">
            <v/>
          </cell>
          <cell r="H27" t="str">
            <v/>
          </cell>
          <cell r="AN27" t="str">
            <v>-</v>
          </cell>
          <cell r="AO27" t="str">
            <v>-</v>
          </cell>
          <cell r="AP27" t="str">
            <v>-</v>
          </cell>
          <cell r="AQ27" t="str">
            <v>-</v>
          </cell>
          <cell r="AR27" t="str">
            <v>-</v>
          </cell>
          <cell r="AS27" t="str">
            <v>-</v>
          </cell>
          <cell r="AT27" t="str">
            <v>-</v>
          </cell>
          <cell r="AU27" t="str">
            <v>-</v>
          </cell>
          <cell r="AV27" t="str">
            <v>-</v>
          </cell>
          <cell r="AW27">
            <v>0</v>
          </cell>
          <cell r="AX27" t="str">
            <v>-</v>
          </cell>
          <cell r="AY27" t="str">
            <v>-</v>
          </cell>
          <cell r="CF27" t="str">
            <v>-</v>
          </cell>
          <cell r="CG27">
            <v>0</v>
          </cell>
          <cell r="CH27" t="str">
            <v>-</v>
          </cell>
        </row>
        <row r="28">
          <cell r="A28" t="str">
            <v>-</v>
          </cell>
          <cell r="B28" t="str">
            <v>-</v>
          </cell>
          <cell r="C28" t="str">
            <v>-</v>
          </cell>
          <cell r="D28" t="str">
            <v>-</v>
          </cell>
          <cell r="E28" t="str">
            <v>B25</v>
          </cell>
          <cell r="F28" t="str">
            <v>D1</v>
          </cell>
          <cell r="G28" t="str">
            <v/>
          </cell>
          <cell r="H28" t="str">
            <v/>
          </cell>
          <cell r="AN28" t="str">
            <v>-</v>
          </cell>
          <cell r="AO28" t="str">
            <v>-</v>
          </cell>
          <cell r="AP28" t="str">
            <v>-</v>
          </cell>
          <cell r="AQ28" t="str">
            <v>-</v>
          </cell>
          <cell r="AR28" t="str">
            <v>-</v>
          </cell>
          <cell r="AS28" t="str">
            <v>-</v>
          </cell>
          <cell r="AT28" t="str">
            <v>-</v>
          </cell>
          <cell r="AU28" t="str">
            <v>-</v>
          </cell>
          <cell r="AV28" t="str">
            <v>-</v>
          </cell>
          <cell r="AW28">
            <v>0</v>
          </cell>
          <cell r="AX28" t="str">
            <v>-</v>
          </cell>
          <cell r="AY28" t="str">
            <v>-</v>
          </cell>
          <cell r="CF28" t="str">
            <v>-</v>
          </cell>
          <cell r="CG28">
            <v>0</v>
          </cell>
          <cell r="CH28" t="str">
            <v>-</v>
          </cell>
        </row>
        <row r="29">
          <cell r="A29" t="str">
            <v>-</v>
          </cell>
          <cell r="B29" t="str">
            <v>-</v>
          </cell>
          <cell r="C29" t="str">
            <v>-</v>
          </cell>
          <cell r="D29" t="str">
            <v>-</v>
          </cell>
          <cell r="E29" t="str">
            <v>B01</v>
          </cell>
          <cell r="F29" t="str">
            <v>D2</v>
          </cell>
          <cell r="G29" t="str">
            <v>David Dundas</v>
          </cell>
          <cell r="H29" t="str">
            <v>C</v>
          </cell>
          <cell r="AN29">
            <v>15</v>
          </cell>
          <cell r="AO29">
            <v>15.0029</v>
          </cell>
          <cell r="AP29" t="str">
            <v>-</v>
          </cell>
          <cell r="AQ29" t="str">
            <v>-</v>
          </cell>
          <cell r="AR29">
            <v>4</v>
          </cell>
          <cell r="AS29">
            <v>15</v>
          </cell>
          <cell r="AT29" t="str">
            <v>-</v>
          </cell>
          <cell r="AU29" t="str">
            <v>-</v>
          </cell>
          <cell r="AV29" t="str">
            <v>-</v>
          </cell>
          <cell r="AW29">
            <v>0</v>
          </cell>
          <cell r="AX29" t="str">
            <v>-</v>
          </cell>
          <cell r="AY29" t="str">
            <v>-</v>
          </cell>
          <cell r="CF29" t="str">
            <v>-</v>
          </cell>
          <cell r="CG29">
            <v>0</v>
          </cell>
          <cell r="CH29" t="str">
            <v>-</v>
          </cell>
        </row>
        <row r="30">
          <cell r="A30" t="str">
            <v>-</v>
          </cell>
          <cell r="B30" t="str">
            <v>-</v>
          </cell>
          <cell r="C30" t="str">
            <v>-</v>
          </cell>
          <cell r="D30" t="str">
            <v>-</v>
          </cell>
          <cell r="E30" t="str">
            <v>B02</v>
          </cell>
          <cell r="F30" t="str">
            <v>D2</v>
          </cell>
          <cell r="G30" t="str">
            <v>Gary Barron</v>
          </cell>
          <cell r="H30" t="str">
            <v>C</v>
          </cell>
          <cell r="AN30">
            <v>38</v>
          </cell>
          <cell r="AO30">
            <v>38.003</v>
          </cell>
          <cell r="AP30" t="str">
            <v>-</v>
          </cell>
          <cell r="AQ30" t="str">
            <v>-</v>
          </cell>
          <cell r="AR30">
            <v>21.009999999999998</v>
          </cell>
          <cell r="AS30">
            <v>38</v>
          </cell>
          <cell r="AT30" t="str">
            <v>-</v>
          </cell>
          <cell r="AU30" t="str">
            <v>-</v>
          </cell>
          <cell r="AV30" t="str">
            <v>-</v>
          </cell>
          <cell r="AW30">
            <v>0</v>
          </cell>
          <cell r="AX30" t="str">
            <v>-</v>
          </cell>
          <cell r="AY30" t="str">
            <v>-</v>
          </cell>
          <cell r="CF30" t="str">
            <v>-</v>
          </cell>
          <cell r="CG30">
            <v>0</v>
          </cell>
          <cell r="CH30" t="str">
            <v>-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B03</v>
          </cell>
          <cell r="F31" t="str">
            <v>D2</v>
          </cell>
          <cell r="G31" t="str">
            <v/>
          </cell>
          <cell r="H31" t="str">
            <v/>
          </cell>
          <cell r="AN31" t="str">
            <v>-</v>
          </cell>
          <cell r="AO31" t="str">
            <v>-</v>
          </cell>
          <cell r="AP31" t="str">
            <v>-</v>
          </cell>
          <cell r="AQ31" t="str">
            <v>-</v>
          </cell>
          <cell r="AR31" t="str">
            <v>-</v>
          </cell>
          <cell r="AS31" t="str">
            <v>-</v>
          </cell>
          <cell r="AT31" t="str">
            <v>-</v>
          </cell>
          <cell r="AU31" t="str">
            <v>-</v>
          </cell>
          <cell r="AV31" t="str">
            <v>-</v>
          </cell>
          <cell r="AW31">
            <v>0</v>
          </cell>
          <cell r="AX31" t="str">
            <v>-</v>
          </cell>
          <cell r="AY31" t="str">
            <v>-</v>
          </cell>
          <cell r="CF31" t="str">
            <v>-</v>
          </cell>
          <cell r="CG31">
            <v>0</v>
          </cell>
          <cell r="CH31" t="str">
            <v>-</v>
          </cell>
        </row>
        <row r="32">
          <cell r="A32" t="str">
            <v>-</v>
          </cell>
          <cell r="B32" t="str">
            <v>-</v>
          </cell>
          <cell r="C32" t="str">
            <v>-</v>
          </cell>
          <cell r="D32" t="str">
            <v>-</v>
          </cell>
          <cell r="E32" t="str">
            <v>B04</v>
          </cell>
          <cell r="F32" t="str">
            <v>D2</v>
          </cell>
          <cell r="G32" t="str">
            <v>Andy Santa</v>
          </cell>
          <cell r="H32" t="str">
            <v>C</v>
          </cell>
          <cell r="AN32">
            <v>28</v>
          </cell>
          <cell r="AO32">
            <v>28.0032</v>
          </cell>
          <cell r="AP32" t="str">
            <v>-</v>
          </cell>
          <cell r="AQ32" t="str">
            <v>-</v>
          </cell>
          <cell r="AR32">
            <v>8.009999999999998</v>
          </cell>
          <cell r="AS32">
            <v>28</v>
          </cell>
          <cell r="AT32" t="str">
            <v>-</v>
          </cell>
          <cell r="AU32" t="str">
            <v>-</v>
          </cell>
          <cell r="AV32" t="str">
            <v>-</v>
          </cell>
          <cell r="AW32">
            <v>0</v>
          </cell>
          <cell r="AX32" t="str">
            <v>-</v>
          </cell>
          <cell r="AY32" t="str">
            <v>-</v>
          </cell>
          <cell r="CF32" t="str">
            <v>-</v>
          </cell>
          <cell r="CG32">
            <v>0</v>
          </cell>
          <cell r="CH32" t="str">
            <v>-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B05</v>
          </cell>
          <cell r="F33" t="str">
            <v>D2</v>
          </cell>
          <cell r="G33" t="str">
            <v>Vince Vaina</v>
          </cell>
          <cell r="H33" t="str">
            <v>C</v>
          </cell>
          <cell r="AN33">
            <v>11</v>
          </cell>
          <cell r="AO33">
            <v>10.003299999999999</v>
          </cell>
          <cell r="AP33" t="str">
            <v>-</v>
          </cell>
          <cell r="AQ33" t="str">
            <v>-</v>
          </cell>
          <cell r="AR33">
            <v>3.009999999999998</v>
          </cell>
          <cell r="AS33">
            <v>10</v>
          </cell>
          <cell r="AT33" t="str">
            <v>-</v>
          </cell>
          <cell r="AU33" t="str">
            <v>-</v>
          </cell>
          <cell r="AV33" t="str">
            <v>-</v>
          </cell>
          <cell r="AW33">
            <v>0</v>
          </cell>
          <cell r="AX33" t="str">
            <v>-</v>
          </cell>
          <cell r="AY33" t="str">
            <v>-</v>
          </cell>
          <cell r="CF33" t="str">
            <v>-</v>
          </cell>
          <cell r="CG33">
            <v>0</v>
          </cell>
          <cell r="CH33" t="str">
            <v>-</v>
          </cell>
        </row>
        <row r="34">
          <cell r="A34" t="str">
            <v>-</v>
          </cell>
          <cell r="B34" t="str">
            <v>-</v>
          </cell>
          <cell r="C34" t="str">
            <v>-</v>
          </cell>
          <cell r="D34" t="str">
            <v>-</v>
          </cell>
          <cell r="E34" t="str">
            <v>B06</v>
          </cell>
          <cell r="F34" t="str">
            <v>D2</v>
          </cell>
          <cell r="G34" t="str">
            <v/>
          </cell>
          <cell r="H34" t="str">
            <v/>
          </cell>
          <cell r="AN34" t="str">
            <v>-</v>
          </cell>
          <cell r="AO34" t="str">
            <v>-</v>
          </cell>
          <cell r="AP34" t="str">
            <v>-</v>
          </cell>
          <cell r="AQ34" t="str">
            <v>-</v>
          </cell>
          <cell r="AR34" t="str">
            <v>-</v>
          </cell>
          <cell r="AS34" t="str">
            <v>-</v>
          </cell>
          <cell r="AT34" t="str">
            <v>-</v>
          </cell>
          <cell r="AU34" t="str">
            <v>-</v>
          </cell>
          <cell r="AV34" t="str">
            <v>-</v>
          </cell>
          <cell r="AW34">
            <v>0</v>
          </cell>
          <cell r="AX34" t="str">
            <v>-</v>
          </cell>
          <cell r="AY34" t="str">
            <v>-</v>
          </cell>
          <cell r="CF34" t="str">
            <v>-</v>
          </cell>
          <cell r="CG34">
            <v>0</v>
          </cell>
          <cell r="CH34" t="str">
            <v>-</v>
          </cell>
        </row>
        <row r="35">
          <cell r="A35" t="str">
            <v>-</v>
          </cell>
          <cell r="B35" t="str">
            <v>-</v>
          </cell>
          <cell r="C35" t="str">
            <v>-</v>
          </cell>
          <cell r="D35" t="str">
            <v>-</v>
          </cell>
          <cell r="E35" t="str">
            <v>B07</v>
          </cell>
          <cell r="F35" t="str">
            <v>D2</v>
          </cell>
          <cell r="G35" t="str">
            <v>Bob Wright</v>
          </cell>
          <cell r="H35" t="str">
            <v>C</v>
          </cell>
          <cell r="AN35">
            <v>24</v>
          </cell>
          <cell r="AO35">
            <v>24.003499999999999</v>
          </cell>
          <cell r="AP35" t="str">
            <v>-</v>
          </cell>
          <cell r="AQ35" t="str">
            <v>-</v>
          </cell>
          <cell r="AR35">
            <v>7</v>
          </cell>
          <cell r="AS35">
            <v>24</v>
          </cell>
          <cell r="AT35" t="str">
            <v>-</v>
          </cell>
          <cell r="AU35" t="str">
            <v>-</v>
          </cell>
          <cell r="AV35" t="str">
            <v>-</v>
          </cell>
          <cell r="AW35">
            <v>0</v>
          </cell>
          <cell r="AX35" t="str">
            <v>-</v>
          </cell>
          <cell r="AY35" t="str">
            <v>-</v>
          </cell>
          <cell r="CF35" t="str">
            <v>-</v>
          </cell>
          <cell r="CG35">
            <v>0</v>
          </cell>
          <cell r="CH35" t="str">
            <v>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B08</v>
          </cell>
          <cell r="F36" t="str">
            <v>D2</v>
          </cell>
          <cell r="G36" t="str">
            <v>Greg Chapman</v>
          </cell>
          <cell r="H36" t="str">
            <v>C</v>
          </cell>
          <cell r="AN36">
            <v>33</v>
          </cell>
          <cell r="AO36">
            <v>33.003599999999999</v>
          </cell>
          <cell r="AP36" t="str">
            <v>-</v>
          </cell>
          <cell r="AQ36" t="str">
            <v>-</v>
          </cell>
          <cell r="AR36">
            <v>10</v>
          </cell>
          <cell r="AS36">
            <v>33</v>
          </cell>
          <cell r="AT36" t="str">
            <v>-</v>
          </cell>
          <cell r="AU36" t="str">
            <v>-</v>
          </cell>
          <cell r="AV36" t="str">
            <v>-</v>
          </cell>
          <cell r="AW36">
            <v>0</v>
          </cell>
          <cell r="AX36" t="str">
            <v>-</v>
          </cell>
          <cell r="AY36" t="str">
            <v>-</v>
          </cell>
          <cell r="CF36" t="str">
            <v>-</v>
          </cell>
          <cell r="CG36">
            <v>0</v>
          </cell>
          <cell r="CH36" t="str">
            <v>-</v>
          </cell>
        </row>
        <row r="37">
          <cell r="A37" t="str">
            <v>-</v>
          </cell>
          <cell r="B37" t="str">
            <v>-</v>
          </cell>
          <cell r="C37" t="str">
            <v>-</v>
          </cell>
          <cell r="D37" t="str">
            <v>-</v>
          </cell>
          <cell r="E37" t="str">
            <v>B09</v>
          </cell>
          <cell r="F37" t="str">
            <v>D2</v>
          </cell>
          <cell r="G37" t="str">
            <v>Ken Perrin</v>
          </cell>
          <cell r="H37" t="str">
            <v>C</v>
          </cell>
          <cell r="AN37">
            <v>12</v>
          </cell>
          <cell r="AO37">
            <v>10.0037</v>
          </cell>
          <cell r="AP37" t="str">
            <v>-</v>
          </cell>
          <cell r="AQ37" t="str">
            <v>-</v>
          </cell>
          <cell r="AR37">
            <v>3.009999999999998</v>
          </cell>
          <cell r="AS37">
            <v>10</v>
          </cell>
          <cell r="AT37" t="str">
            <v>-</v>
          </cell>
          <cell r="AU37" t="str">
            <v>-</v>
          </cell>
          <cell r="AV37" t="str">
            <v>-</v>
          </cell>
          <cell r="AW37">
            <v>0</v>
          </cell>
          <cell r="AX37" t="str">
            <v>-</v>
          </cell>
          <cell r="AY37" t="str">
            <v>-</v>
          </cell>
          <cell r="CF37" t="str">
            <v>-</v>
          </cell>
          <cell r="CG37">
            <v>0</v>
          </cell>
          <cell r="CH37" t="str">
            <v>-</v>
          </cell>
        </row>
        <row r="38">
          <cell r="A38" t="str">
            <v>-</v>
          </cell>
          <cell r="B38" t="str">
            <v>-</v>
          </cell>
          <cell r="C38" t="str">
            <v>-</v>
          </cell>
          <cell r="D38" t="str">
            <v>-</v>
          </cell>
          <cell r="E38" t="str">
            <v>B10</v>
          </cell>
          <cell r="F38" t="str">
            <v>D2</v>
          </cell>
          <cell r="G38" t="str">
            <v>Russell LeMatrie</v>
          </cell>
          <cell r="H38" t="str">
            <v>C</v>
          </cell>
          <cell r="AN38">
            <v>22</v>
          </cell>
          <cell r="AO38">
            <v>22.003799999999998</v>
          </cell>
          <cell r="AP38" t="str">
            <v>-</v>
          </cell>
          <cell r="AQ38" t="str">
            <v>-</v>
          </cell>
          <cell r="AR38">
            <v>6</v>
          </cell>
          <cell r="AS38">
            <v>22</v>
          </cell>
          <cell r="AT38" t="str">
            <v>-</v>
          </cell>
          <cell r="AU38" t="str">
            <v>-</v>
          </cell>
          <cell r="AV38" t="str">
            <v>-</v>
          </cell>
          <cell r="AW38">
            <v>0</v>
          </cell>
          <cell r="AX38" t="str">
            <v>-</v>
          </cell>
          <cell r="AY38" t="str">
            <v>-</v>
          </cell>
          <cell r="CF38" t="str">
            <v>-</v>
          </cell>
          <cell r="CG38">
            <v>0</v>
          </cell>
          <cell r="CH38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B11</v>
          </cell>
          <cell r="F39" t="str">
            <v>D2</v>
          </cell>
          <cell r="G39" t="str">
            <v/>
          </cell>
          <cell r="H39" t="str">
            <v/>
          </cell>
          <cell r="AN39" t="str">
            <v>-</v>
          </cell>
          <cell r="AO39" t="str">
            <v>-</v>
          </cell>
          <cell r="AP39" t="str">
            <v>-</v>
          </cell>
          <cell r="AQ39" t="str">
            <v>-</v>
          </cell>
          <cell r="AR39" t="str">
            <v>-</v>
          </cell>
          <cell r="AS39" t="str">
            <v>-</v>
          </cell>
          <cell r="AT39" t="str">
            <v>-</v>
          </cell>
          <cell r="AU39" t="str">
            <v>-</v>
          </cell>
          <cell r="AV39" t="str">
            <v>-</v>
          </cell>
          <cell r="AW39">
            <v>0</v>
          </cell>
          <cell r="AX39" t="str">
            <v>-</v>
          </cell>
          <cell r="AY39" t="str">
            <v>-</v>
          </cell>
          <cell r="CF39" t="str">
            <v>-</v>
          </cell>
          <cell r="CG39">
            <v>0</v>
          </cell>
          <cell r="CH39" t="str">
            <v>-</v>
          </cell>
        </row>
        <row r="40">
          <cell r="A40" t="str">
            <v>-</v>
          </cell>
          <cell r="B40" t="str">
            <v>-</v>
          </cell>
          <cell r="C40" t="str">
            <v>-</v>
          </cell>
          <cell r="D40" t="str">
            <v>-</v>
          </cell>
          <cell r="E40" t="str">
            <v>B12</v>
          </cell>
          <cell r="F40" t="str">
            <v>D2</v>
          </cell>
          <cell r="G40" t="str">
            <v>Keegan McGrann JNR</v>
          </cell>
          <cell r="H40" t="str">
            <v>C</v>
          </cell>
          <cell r="AN40">
            <v>16</v>
          </cell>
          <cell r="AO40">
            <v>15.004</v>
          </cell>
          <cell r="AP40" t="str">
            <v>-</v>
          </cell>
          <cell r="AQ40" t="str">
            <v>-</v>
          </cell>
          <cell r="AR40">
            <v>4</v>
          </cell>
          <cell r="AS40">
            <v>15</v>
          </cell>
          <cell r="AT40" t="str">
            <v>-</v>
          </cell>
          <cell r="AU40" t="str">
            <v>-</v>
          </cell>
          <cell r="AV40" t="str">
            <v>-</v>
          </cell>
          <cell r="AW40">
            <v>0</v>
          </cell>
          <cell r="AX40" t="str">
            <v>-</v>
          </cell>
          <cell r="AY40" t="str">
            <v>-</v>
          </cell>
          <cell r="CF40">
            <v>1</v>
          </cell>
          <cell r="CG40" t="str">
            <v>Keegan McGrann JNR</v>
          </cell>
          <cell r="CH40">
            <v>238.02999999999997</v>
          </cell>
        </row>
        <row r="41">
          <cell r="A41" t="str">
            <v>-</v>
          </cell>
          <cell r="B41" t="str">
            <v>-</v>
          </cell>
          <cell r="C41" t="str">
            <v>-</v>
          </cell>
          <cell r="D41" t="str">
            <v>-</v>
          </cell>
          <cell r="E41" t="str">
            <v>B13</v>
          </cell>
          <cell r="F41" t="str">
            <v>D2</v>
          </cell>
          <cell r="G41" t="str">
            <v>Rob Valerie</v>
          </cell>
          <cell r="H41" t="str">
            <v>C</v>
          </cell>
          <cell r="AN41">
            <v>27</v>
          </cell>
          <cell r="AO41">
            <v>26.004100000000001</v>
          </cell>
          <cell r="AP41" t="str">
            <v>-</v>
          </cell>
          <cell r="AQ41" t="str">
            <v>-</v>
          </cell>
          <cell r="AR41">
            <v>7.009999999999998</v>
          </cell>
          <cell r="AS41">
            <v>26</v>
          </cell>
          <cell r="AT41" t="str">
            <v>-</v>
          </cell>
          <cell r="AU41" t="str">
            <v>-</v>
          </cell>
          <cell r="AV41" t="str">
            <v>-</v>
          </cell>
          <cell r="AW41">
            <v>0</v>
          </cell>
          <cell r="AX41" t="str">
            <v>-</v>
          </cell>
          <cell r="AY41" t="str">
            <v>-</v>
          </cell>
          <cell r="CF41" t="str">
            <v>-</v>
          </cell>
          <cell r="CG41">
            <v>0</v>
          </cell>
          <cell r="CH41" t="str">
            <v>-</v>
          </cell>
        </row>
        <row r="42">
          <cell r="A42" t="str">
            <v>-</v>
          </cell>
          <cell r="B42" t="str">
            <v>-</v>
          </cell>
          <cell r="C42" t="str">
            <v>-</v>
          </cell>
          <cell r="D42" t="str">
            <v>-</v>
          </cell>
          <cell r="E42" t="str">
            <v>B14</v>
          </cell>
          <cell r="F42" t="str">
            <v>D2</v>
          </cell>
          <cell r="G42" t="str">
            <v>Bruce Blacker</v>
          </cell>
          <cell r="H42" t="str">
            <v>C</v>
          </cell>
          <cell r="AN42">
            <v>29</v>
          </cell>
          <cell r="AO42">
            <v>28.004200000000001</v>
          </cell>
          <cell r="AP42" t="str">
            <v>-</v>
          </cell>
          <cell r="AQ42" t="str">
            <v>-</v>
          </cell>
          <cell r="AR42">
            <v>8.009999999999998</v>
          </cell>
          <cell r="AS42">
            <v>28</v>
          </cell>
          <cell r="AT42" t="str">
            <v>-</v>
          </cell>
          <cell r="AU42" t="str">
            <v>-</v>
          </cell>
          <cell r="AV42" t="str">
            <v>-</v>
          </cell>
          <cell r="AW42">
            <v>0</v>
          </cell>
          <cell r="AX42" t="str">
            <v>-</v>
          </cell>
          <cell r="AY42" t="str">
            <v>-</v>
          </cell>
          <cell r="CF42" t="str">
            <v>-</v>
          </cell>
          <cell r="CG42">
            <v>0</v>
          </cell>
          <cell r="CH42" t="str">
            <v>-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B15</v>
          </cell>
          <cell r="F43" t="str">
            <v>D2</v>
          </cell>
          <cell r="G43" t="str">
            <v/>
          </cell>
          <cell r="H43" t="str">
            <v/>
          </cell>
          <cell r="AN43" t="str">
            <v>-</v>
          </cell>
          <cell r="AO43" t="str">
            <v>-</v>
          </cell>
          <cell r="AP43" t="str">
            <v>-</v>
          </cell>
          <cell r="AQ43" t="str">
            <v>-</v>
          </cell>
          <cell r="AR43" t="str">
            <v>-</v>
          </cell>
          <cell r="AS43" t="str">
            <v>-</v>
          </cell>
          <cell r="AT43" t="str">
            <v>-</v>
          </cell>
          <cell r="AU43" t="str">
            <v>-</v>
          </cell>
          <cell r="AV43" t="str">
            <v>-</v>
          </cell>
          <cell r="AW43">
            <v>0</v>
          </cell>
          <cell r="AX43" t="str">
            <v>-</v>
          </cell>
          <cell r="AY43" t="str">
            <v>-</v>
          </cell>
          <cell r="CF43" t="str">
            <v>-</v>
          </cell>
          <cell r="CG43">
            <v>0</v>
          </cell>
          <cell r="CH43" t="str">
            <v>-</v>
          </cell>
        </row>
        <row r="44">
          <cell r="A44" t="str">
            <v>-</v>
          </cell>
          <cell r="B44" t="str">
            <v>-</v>
          </cell>
          <cell r="C44" t="str">
            <v>-</v>
          </cell>
          <cell r="D44" t="str">
            <v>-</v>
          </cell>
          <cell r="E44" t="str">
            <v>B16</v>
          </cell>
          <cell r="F44" t="str">
            <v>D2</v>
          </cell>
          <cell r="G44" t="str">
            <v>Dave Zucconi</v>
          </cell>
          <cell r="H44" t="str">
            <v>C</v>
          </cell>
          <cell r="AN44">
            <v>6</v>
          </cell>
          <cell r="AO44">
            <v>6.0044000000000004</v>
          </cell>
          <cell r="AP44" t="str">
            <v>-</v>
          </cell>
          <cell r="AQ44" t="str">
            <v>-</v>
          </cell>
          <cell r="AR44">
            <v>2</v>
          </cell>
          <cell r="AS44">
            <v>6</v>
          </cell>
          <cell r="AT44" t="str">
            <v>-</v>
          </cell>
          <cell r="AU44" t="str">
            <v>-</v>
          </cell>
          <cell r="AV44" t="str">
            <v>-</v>
          </cell>
          <cell r="AW44">
            <v>0</v>
          </cell>
          <cell r="AX44" t="str">
            <v>-</v>
          </cell>
          <cell r="AY44" t="str">
            <v>-</v>
          </cell>
          <cell r="CF44" t="str">
            <v>-</v>
          </cell>
          <cell r="CG44">
            <v>0</v>
          </cell>
          <cell r="CH44" t="str">
            <v>-</v>
          </cell>
        </row>
        <row r="45">
          <cell r="A45" t="str">
            <v>-</v>
          </cell>
          <cell r="B45" t="str">
            <v>-</v>
          </cell>
          <cell r="C45" t="str">
            <v>-</v>
          </cell>
          <cell r="D45" t="str">
            <v>-</v>
          </cell>
          <cell r="E45" t="str">
            <v>B17</v>
          </cell>
          <cell r="F45" t="str">
            <v>D2</v>
          </cell>
          <cell r="G45" t="str">
            <v>Alison Brett</v>
          </cell>
          <cell r="H45" t="str">
            <v>C</v>
          </cell>
          <cell r="AN45">
            <v>18</v>
          </cell>
          <cell r="AO45">
            <v>18.0045</v>
          </cell>
          <cell r="AP45" t="str">
            <v>-</v>
          </cell>
          <cell r="AQ45" t="str">
            <v>-</v>
          </cell>
          <cell r="AR45">
            <v>5</v>
          </cell>
          <cell r="AS45">
            <v>18</v>
          </cell>
          <cell r="AT45" t="str">
            <v>-</v>
          </cell>
          <cell r="AU45" t="str">
            <v>-</v>
          </cell>
          <cell r="AV45" t="str">
            <v>-</v>
          </cell>
          <cell r="AW45">
            <v>0</v>
          </cell>
          <cell r="AX45" t="str">
            <v>-</v>
          </cell>
          <cell r="AY45" t="str">
            <v>-</v>
          </cell>
          <cell r="CF45" t="str">
            <v>-</v>
          </cell>
          <cell r="CG45">
            <v>0</v>
          </cell>
          <cell r="CH45" t="str">
            <v>-</v>
          </cell>
        </row>
        <row r="46">
          <cell r="A46">
            <v>1</v>
          </cell>
          <cell r="B46">
            <v>1.4390000000000001</v>
          </cell>
          <cell r="C46" t="str">
            <v>-</v>
          </cell>
          <cell r="D46" t="str">
            <v>-</v>
          </cell>
          <cell r="E46" t="str">
            <v>B18</v>
          </cell>
          <cell r="F46" t="str">
            <v>D2</v>
          </cell>
          <cell r="G46" t="str">
            <v>Peter VM</v>
          </cell>
          <cell r="H46" t="str">
            <v>C</v>
          </cell>
          <cell r="AN46">
            <v>17</v>
          </cell>
          <cell r="AO46">
            <v>17.0046</v>
          </cell>
          <cell r="AP46" t="str">
            <v>-</v>
          </cell>
          <cell r="AQ46" t="str">
            <v>-</v>
          </cell>
          <cell r="AR46">
            <v>4.009999999999998</v>
          </cell>
          <cell r="AS46">
            <v>17</v>
          </cell>
          <cell r="AT46" t="str">
            <v>-</v>
          </cell>
          <cell r="AU46" t="str">
            <v>-</v>
          </cell>
          <cell r="AV46" t="str">
            <v>-</v>
          </cell>
          <cell r="AW46">
            <v>0</v>
          </cell>
          <cell r="AX46" t="str">
            <v>-</v>
          </cell>
          <cell r="AY46" t="str">
            <v>-</v>
          </cell>
          <cell r="CF46" t="str">
            <v>-</v>
          </cell>
          <cell r="CG46">
            <v>0</v>
          </cell>
          <cell r="CH46" t="str">
            <v>-</v>
          </cell>
        </row>
        <row r="47">
          <cell r="A47" t="str">
            <v>-</v>
          </cell>
          <cell r="B47" t="str">
            <v>-</v>
          </cell>
          <cell r="C47" t="str">
            <v>-</v>
          </cell>
          <cell r="D47" t="str">
            <v>-</v>
          </cell>
          <cell r="E47" t="str">
            <v>B19</v>
          </cell>
          <cell r="F47" t="str">
            <v>D2</v>
          </cell>
          <cell r="G47" t="str">
            <v>Ken Melgaard</v>
          </cell>
          <cell r="H47" t="str">
            <v>C</v>
          </cell>
          <cell r="AN47">
            <v>9</v>
          </cell>
          <cell r="AO47">
            <v>9.0046999999999997</v>
          </cell>
          <cell r="AP47" t="str">
            <v>-</v>
          </cell>
          <cell r="AQ47" t="str">
            <v>-</v>
          </cell>
          <cell r="AR47">
            <v>3</v>
          </cell>
          <cell r="AS47">
            <v>9</v>
          </cell>
          <cell r="AT47" t="str">
            <v>-</v>
          </cell>
          <cell r="AU47" t="str">
            <v>-</v>
          </cell>
          <cell r="AV47" t="str">
            <v>-</v>
          </cell>
          <cell r="AW47">
            <v>0</v>
          </cell>
          <cell r="AX47" t="str">
            <v>-</v>
          </cell>
          <cell r="AY47" t="str">
            <v>-</v>
          </cell>
          <cell r="CF47" t="str">
            <v>-</v>
          </cell>
          <cell r="CG47">
            <v>0</v>
          </cell>
          <cell r="CH47" t="str">
            <v>-</v>
          </cell>
        </row>
        <row r="48">
          <cell r="A48" t="str">
            <v>-</v>
          </cell>
          <cell r="B48" t="str">
            <v>-</v>
          </cell>
          <cell r="C48" t="str">
            <v>-</v>
          </cell>
          <cell r="D48" t="str">
            <v>-</v>
          </cell>
          <cell r="E48" t="str">
            <v>B20</v>
          </cell>
          <cell r="F48" t="str">
            <v>D2</v>
          </cell>
          <cell r="G48" t="str">
            <v/>
          </cell>
          <cell r="H48" t="str">
            <v/>
          </cell>
          <cell r="AN48" t="str">
            <v>-</v>
          </cell>
          <cell r="AO48" t="str">
            <v>-</v>
          </cell>
          <cell r="AP48" t="str">
            <v>-</v>
          </cell>
          <cell r="AQ48" t="str">
            <v>-</v>
          </cell>
          <cell r="AR48" t="str">
            <v>-</v>
          </cell>
          <cell r="AS48" t="str">
            <v>-</v>
          </cell>
          <cell r="AT48" t="str">
            <v>-</v>
          </cell>
          <cell r="AU48" t="str">
            <v>-</v>
          </cell>
          <cell r="AV48" t="str">
            <v>-</v>
          </cell>
          <cell r="AW48">
            <v>0</v>
          </cell>
          <cell r="AX48" t="str">
            <v>-</v>
          </cell>
          <cell r="AY48" t="str">
            <v>-</v>
          </cell>
          <cell r="CF48" t="str">
            <v>-</v>
          </cell>
          <cell r="CG48">
            <v>0</v>
          </cell>
          <cell r="CH48" t="str">
            <v>-</v>
          </cell>
        </row>
        <row r="49">
          <cell r="A49" t="str">
            <v>-</v>
          </cell>
          <cell r="B49" t="str">
            <v>-</v>
          </cell>
          <cell r="C49" t="str">
            <v>-</v>
          </cell>
          <cell r="D49" t="str">
            <v>-</v>
          </cell>
          <cell r="E49" t="str">
            <v>B21</v>
          </cell>
          <cell r="F49" t="str">
            <v>D2</v>
          </cell>
          <cell r="G49" t="str">
            <v/>
          </cell>
          <cell r="H49" t="str">
            <v/>
          </cell>
          <cell r="AN49" t="str">
            <v>-</v>
          </cell>
          <cell r="AO49" t="str">
            <v>-</v>
          </cell>
          <cell r="AP49" t="str">
            <v>-</v>
          </cell>
          <cell r="AQ49" t="str">
            <v>-</v>
          </cell>
          <cell r="AR49" t="str">
            <v>-</v>
          </cell>
          <cell r="AS49" t="str">
            <v>-</v>
          </cell>
          <cell r="AT49" t="str">
            <v>-</v>
          </cell>
          <cell r="AU49" t="str">
            <v>-</v>
          </cell>
          <cell r="AV49" t="str">
            <v>-</v>
          </cell>
          <cell r="AW49">
            <v>0</v>
          </cell>
          <cell r="AX49" t="str">
            <v>-</v>
          </cell>
          <cell r="AY49" t="str">
            <v>-</v>
          </cell>
          <cell r="CF49" t="str">
            <v>-</v>
          </cell>
          <cell r="CG49">
            <v>0</v>
          </cell>
          <cell r="CH49" t="str">
            <v>-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B22</v>
          </cell>
          <cell r="F50" t="str">
            <v>D2</v>
          </cell>
          <cell r="G50" t="str">
            <v/>
          </cell>
          <cell r="H50" t="str">
            <v/>
          </cell>
          <cell r="AN50" t="str">
            <v>-</v>
          </cell>
          <cell r="AO50" t="str">
            <v>-</v>
          </cell>
          <cell r="AP50" t="str">
            <v>-</v>
          </cell>
          <cell r="AQ50" t="str">
            <v>-</v>
          </cell>
          <cell r="AR50" t="str">
            <v>-</v>
          </cell>
          <cell r="AS50" t="str">
            <v>-</v>
          </cell>
          <cell r="AT50" t="str">
            <v>-</v>
          </cell>
          <cell r="AU50" t="str">
            <v>-</v>
          </cell>
          <cell r="AV50" t="str">
            <v>-</v>
          </cell>
          <cell r="AW50">
            <v>0</v>
          </cell>
          <cell r="AX50" t="str">
            <v>-</v>
          </cell>
          <cell r="AY50" t="str">
            <v>-</v>
          </cell>
          <cell r="CF50" t="str">
            <v>-</v>
          </cell>
          <cell r="CG50">
            <v>0</v>
          </cell>
          <cell r="CH50" t="str">
            <v>-</v>
          </cell>
        </row>
        <row r="51">
          <cell r="A51" t="str">
            <v>-</v>
          </cell>
          <cell r="B51" t="str">
            <v>-</v>
          </cell>
          <cell r="C51" t="str">
            <v>-</v>
          </cell>
          <cell r="D51" t="str">
            <v>-</v>
          </cell>
          <cell r="E51" t="str">
            <v>B23</v>
          </cell>
          <cell r="F51" t="str">
            <v>D2</v>
          </cell>
          <cell r="G51" t="str">
            <v/>
          </cell>
          <cell r="H51" t="str">
            <v/>
          </cell>
          <cell r="AN51" t="str">
            <v>-</v>
          </cell>
          <cell r="AO51" t="str">
            <v>-</v>
          </cell>
          <cell r="AP51" t="str">
            <v>-</v>
          </cell>
          <cell r="AQ51" t="str">
            <v>-</v>
          </cell>
          <cell r="AR51" t="str">
            <v>-</v>
          </cell>
          <cell r="AS51" t="str">
            <v>-</v>
          </cell>
          <cell r="AT51" t="str">
            <v>-</v>
          </cell>
          <cell r="AU51" t="str">
            <v>-</v>
          </cell>
          <cell r="AV51" t="str">
            <v>-</v>
          </cell>
          <cell r="AW51">
            <v>0</v>
          </cell>
          <cell r="AX51" t="str">
            <v>-</v>
          </cell>
          <cell r="AY51" t="str">
            <v>-</v>
          </cell>
          <cell r="CF51" t="str">
            <v>-</v>
          </cell>
          <cell r="CG51">
            <v>0</v>
          </cell>
          <cell r="CH51" t="str">
            <v>-</v>
          </cell>
        </row>
        <row r="52">
          <cell r="A52" t="str">
            <v>-</v>
          </cell>
          <cell r="B52" t="str">
            <v>-</v>
          </cell>
          <cell r="C52" t="str">
            <v>-</v>
          </cell>
          <cell r="D52" t="str">
            <v>-</v>
          </cell>
          <cell r="E52" t="str">
            <v>B24</v>
          </cell>
          <cell r="F52" t="str">
            <v>D2</v>
          </cell>
          <cell r="G52" t="str">
            <v/>
          </cell>
          <cell r="H52" t="str">
            <v/>
          </cell>
          <cell r="AN52" t="str">
            <v>-</v>
          </cell>
          <cell r="AO52" t="str">
            <v>-</v>
          </cell>
          <cell r="AP52" t="str">
            <v>-</v>
          </cell>
          <cell r="AQ52" t="str">
            <v>-</v>
          </cell>
          <cell r="AR52" t="str">
            <v>-</v>
          </cell>
          <cell r="AS52" t="str">
            <v>-</v>
          </cell>
          <cell r="AT52" t="str">
            <v>-</v>
          </cell>
          <cell r="AU52" t="str">
            <v>-</v>
          </cell>
          <cell r="AV52" t="str">
            <v>-</v>
          </cell>
          <cell r="AW52">
            <v>0</v>
          </cell>
          <cell r="AX52" t="str">
            <v>-</v>
          </cell>
          <cell r="AY52" t="str">
            <v>-</v>
          </cell>
          <cell r="CF52" t="str">
            <v>-</v>
          </cell>
          <cell r="CG52">
            <v>0</v>
          </cell>
          <cell r="CH52" t="str">
            <v>-</v>
          </cell>
        </row>
        <row r="53">
          <cell r="A53" t="str">
            <v>-</v>
          </cell>
          <cell r="B53" t="str">
            <v>-</v>
          </cell>
          <cell r="C53" t="str">
            <v>-</v>
          </cell>
          <cell r="D53" t="str">
            <v>-</v>
          </cell>
          <cell r="E53" t="str">
            <v>B25</v>
          </cell>
          <cell r="F53" t="str">
            <v>D2</v>
          </cell>
          <cell r="G53" t="str">
            <v/>
          </cell>
          <cell r="H53" t="str">
            <v/>
          </cell>
          <cell r="AN53" t="str">
            <v>-</v>
          </cell>
          <cell r="AO53" t="str">
            <v>-</v>
          </cell>
          <cell r="AP53" t="str">
            <v>-</v>
          </cell>
          <cell r="AQ53" t="str">
            <v>-</v>
          </cell>
          <cell r="AR53" t="str">
            <v>-</v>
          </cell>
          <cell r="AS53" t="str">
            <v>-</v>
          </cell>
          <cell r="AT53" t="str">
            <v>-</v>
          </cell>
          <cell r="AU53" t="str">
            <v>-</v>
          </cell>
          <cell r="AV53" t="str">
            <v>-</v>
          </cell>
          <cell r="AW53">
            <v>0</v>
          </cell>
          <cell r="AX53" t="str">
            <v>-</v>
          </cell>
          <cell r="AY53" t="str">
            <v>-</v>
          </cell>
          <cell r="CF53" t="str">
            <v>-</v>
          </cell>
          <cell r="CG53">
            <v>0</v>
          </cell>
          <cell r="CH53" t="str">
            <v>-</v>
          </cell>
        </row>
        <row r="54">
          <cell r="A54" t="str">
            <v>-</v>
          </cell>
          <cell r="B54" t="str">
            <v>-</v>
          </cell>
          <cell r="C54" t="str">
            <v>-</v>
          </cell>
          <cell r="D54" t="str">
            <v>-</v>
          </cell>
          <cell r="E54" t="str">
            <v>B01</v>
          </cell>
          <cell r="F54" t="str">
            <v>D3</v>
          </cell>
          <cell r="G54" t="str">
            <v>James Schofields</v>
          </cell>
          <cell r="H54" t="str">
            <v>C</v>
          </cell>
          <cell r="AN54">
            <v>3</v>
          </cell>
          <cell r="AO54">
            <v>3.0053999999999998</v>
          </cell>
          <cell r="AP54" t="str">
            <v>-</v>
          </cell>
          <cell r="AQ54" t="str">
            <v>-</v>
          </cell>
          <cell r="AR54">
            <v>1</v>
          </cell>
          <cell r="AS54">
            <v>3</v>
          </cell>
          <cell r="AT54" t="str">
            <v>-</v>
          </cell>
          <cell r="AU54" t="str">
            <v>-</v>
          </cell>
          <cell r="AV54" t="str">
            <v>-</v>
          </cell>
          <cell r="AW54">
            <v>0</v>
          </cell>
          <cell r="AX54" t="str">
            <v>-</v>
          </cell>
          <cell r="AY54" t="str">
            <v>-</v>
          </cell>
          <cell r="CF54" t="str">
            <v>-</v>
          </cell>
          <cell r="CG54">
            <v>0</v>
          </cell>
          <cell r="CH54" t="str">
            <v>-</v>
          </cell>
        </row>
        <row r="55">
          <cell r="A55" t="str">
            <v>-</v>
          </cell>
          <cell r="B55" t="str">
            <v>-</v>
          </cell>
          <cell r="C55" t="str">
            <v>-</v>
          </cell>
          <cell r="D55" t="str">
            <v>-</v>
          </cell>
          <cell r="E55" t="str">
            <v>B02</v>
          </cell>
          <cell r="F55" t="str">
            <v>D3</v>
          </cell>
          <cell r="G55" t="str">
            <v/>
          </cell>
          <cell r="H55" t="str">
            <v/>
          </cell>
          <cell r="AN55" t="str">
            <v>-</v>
          </cell>
          <cell r="AO55" t="str">
            <v>-</v>
          </cell>
          <cell r="AP55" t="str">
            <v>-</v>
          </cell>
          <cell r="AQ55" t="str">
            <v>-</v>
          </cell>
          <cell r="AR55" t="str">
            <v>-</v>
          </cell>
          <cell r="AS55" t="str">
            <v>-</v>
          </cell>
          <cell r="AT55" t="str">
            <v>-</v>
          </cell>
          <cell r="AU55" t="str">
            <v>-</v>
          </cell>
          <cell r="AV55" t="str">
            <v>-</v>
          </cell>
          <cell r="AW55">
            <v>0</v>
          </cell>
          <cell r="AX55" t="str">
            <v>-</v>
          </cell>
          <cell r="AY55" t="str">
            <v>-</v>
          </cell>
          <cell r="CF55" t="str">
            <v>-</v>
          </cell>
          <cell r="CG55">
            <v>0</v>
          </cell>
          <cell r="CH55" t="str">
            <v>-</v>
          </cell>
        </row>
        <row r="56">
          <cell r="A56" t="str">
            <v>-</v>
          </cell>
          <cell r="B56" t="str">
            <v>-</v>
          </cell>
          <cell r="C56" t="str">
            <v>-</v>
          </cell>
          <cell r="D56" t="str">
            <v>-</v>
          </cell>
          <cell r="E56" t="str">
            <v>B03</v>
          </cell>
          <cell r="F56" t="str">
            <v>D3</v>
          </cell>
          <cell r="G56" t="str">
            <v/>
          </cell>
          <cell r="H56" t="str">
            <v/>
          </cell>
          <cell r="AN56" t="str">
            <v>-</v>
          </cell>
          <cell r="AO56" t="str">
            <v>-</v>
          </cell>
          <cell r="AP56" t="str">
            <v>-</v>
          </cell>
          <cell r="AQ56" t="str">
            <v>-</v>
          </cell>
          <cell r="AR56" t="str">
            <v>-</v>
          </cell>
          <cell r="AS56" t="str">
            <v>-</v>
          </cell>
          <cell r="AT56" t="str">
            <v>-</v>
          </cell>
          <cell r="AU56" t="str">
            <v>-</v>
          </cell>
          <cell r="AV56" t="str">
            <v>-</v>
          </cell>
          <cell r="AW56">
            <v>0</v>
          </cell>
          <cell r="AX56" t="str">
            <v>-</v>
          </cell>
          <cell r="AY56" t="str">
            <v>-</v>
          </cell>
          <cell r="CF56" t="str">
            <v>-</v>
          </cell>
          <cell r="CG56">
            <v>0</v>
          </cell>
          <cell r="CH56" t="str">
            <v>-</v>
          </cell>
        </row>
        <row r="57">
          <cell r="A57" t="str">
            <v>-</v>
          </cell>
          <cell r="B57" t="str">
            <v>-</v>
          </cell>
          <cell r="C57" t="str">
            <v>-</v>
          </cell>
          <cell r="D57" t="str">
            <v>-</v>
          </cell>
          <cell r="E57" t="str">
            <v>B04</v>
          </cell>
          <cell r="F57" t="str">
            <v>D3</v>
          </cell>
          <cell r="G57" t="str">
            <v>Paul Krebs</v>
          </cell>
          <cell r="H57" t="str">
            <v>C</v>
          </cell>
          <cell r="AN57">
            <v>39</v>
          </cell>
          <cell r="AO57">
            <v>39.005699999999997</v>
          </cell>
          <cell r="AP57" t="str">
            <v>-</v>
          </cell>
          <cell r="AQ57" t="str">
            <v>-</v>
          </cell>
          <cell r="AR57">
            <v>26.009999999999998</v>
          </cell>
          <cell r="AS57">
            <v>39</v>
          </cell>
          <cell r="AT57" t="str">
            <v>-</v>
          </cell>
          <cell r="AU57" t="str">
            <v>-</v>
          </cell>
          <cell r="AV57" t="str">
            <v>-</v>
          </cell>
          <cell r="AW57">
            <v>0</v>
          </cell>
          <cell r="AX57" t="str">
            <v>-</v>
          </cell>
          <cell r="AY57" t="str">
            <v>-</v>
          </cell>
          <cell r="CF57" t="str">
            <v>-</v>
          </cell>
          <cell r="CG57">
            <v>0</v>
          </cell>
          <cell r="CH57" t="str">
            <v>-</v>
          </cell>
        </row>
        <row r="58">
          <cell r="A58" t="str">
            <v>-</v>
          </cell>
          <cell r="B58" t="str">
            <v>-</v>
          </cell>
          <cell r="C58" t="str">
            <v>-</v>
          </cell>
          <cell r="D58" t="str">
            <v>-</v>
          </cell>
          <cell r="E58" t="str">
            <v>B05</v>
          </cell>
          <cell r="F58" t="str">
            <v>D3</v>
          </cell>
          <cell r="G58" t="str">
            <v/>
          </cell>
          <cell r="H58" t="str">
            <v/>
          </cell>
          <cell r="AN58" t="str">
            <v>-</v>
          </cell>
          <cell r="AO58" t="str">
            <v>-</v>
          </cell>
          <cell r="AP58" t="str">
            <v>-</v>
          </cell>
          <cell r="AQ58" t="str">
            <v>-</v>
          </cell>
          <cell r="AR58" t="str">
            <v>-</v>
          </cell>
          <cell r="AS58" t="str">
            <v>-</v>
          </cell>
          <cell r="AT58" t="str">
            <v>-</v>
          </cell>
          <cell r="AU58" t="str">
            <v>-</v>
          </cell>
          <cell r="AV58" t="str">
            <v>-</v>
          </cell>
          <cell r="AW58">
            <v>0</v>
          </cell>
          <cell r="AX58" t="str">
            <v>-</v>
          </cell>
          <cell r="AY58" t="str">
            <v>-</v>
          </cell>
          <cell r="CF58" t="str">
            <v>-</v>
          </cell>
          <cell r="CG58">
            <v>0</v>
          </cell>
          <cell r="CH58" t="str">
            <v>-</v>
          </cell>
        </row>
        <row r="59">
          <cell r="A59" t="str">
            <v>-</v>
          </cell>
          <cell r="B59" t="str">
            <v>-</v>
          </cell>
          <cell r="C59" t="str">
            <v>-</v>
          </cell>
          <cell r="D59" t="str">
            <v>-</v>
          </cell>
          <cell r="E59" t="str">
            <v>B06</v>
          </cell>
          <cell r="F59" t="str">
            <v>D3</v>
          </cell>
          <cell r="G59" t="str">
            <v/>
          </cell>
          <cell r="H59" t="str">
            <v/>
          </cell>
          <cell r="AN59" t="str">
            <v>-</v>
          </cell>
          <cell r="AO59" t="str">
            <v>-</v>
          </cell>
          <cell r="AP59" t="str">
            <v>-</v>
          </cell>
          <cell r="AQ59" t="str">
            <v>-</v>
          </cell>
          <cell r="AR59" t="str">
            <v>-</v>
          </cell>
          <cell r="AS59" t="str">
            <v>-</v>
          </cell>
          <cell r="AT59" t="str">
            <v>-</v>
          </cell>
          <cell r="AU59" t="str">
            <v>-</v>
          </cell>
          <cell r="AV59" t="str">
            <v>-</v>
          </cell>
          <cell r="AW59">
            <v>0</v>
          </cell>
          <cell r="AX59" t="str">
            <v>-</v>
          </cell>
          <cell r="AY59" t="str">
            <v>-</v>
          </cell>
          <cell r="CF59" t="str">
            <v>-</v>
          </cell>
          <cell r="CG59">
            <v>0</v>
          </cell>
          <cell r="CH59" t="str">
            <v>-</v>
          </cell>
        </row>
        <row r="60">
          <cell r="A60" t="str">
            <v>-</v>
          </cell>
          <cell r="B60" t="str">
            <v>-</v>
          </cell>
          <cell r="C60" t="str">
            <v>-</v>
          </cell>
          <cell r="D60" t="str">
            <v>-</v>
          </cell>
          <cell r="E60" t="str">
            <v>B07</v>
          </cell>
          <cell r="F60" t="str">
            <v>D3</v>
          </cell>
          <cell r="G60" t="str">
            <v>John Butts</v>
          </cell>
          <cell r="H60" t="str">
            <v>C</v>
          </cell>
          <cell r="AN60">
            <v>23</v>
          </cell>
          <cell r="AO60">
            <v>22.006</v>
          </cell>
          <cell r="AP60" t="str">
            <v>-</v>
          </cell>
          <cell r="AQ60" t="str">
            <v>-</v>
          </cell>
          <cell r="AR60">
            <v>6</v>
          </cell>
          <cell r="AS60">
            <v>22</v>
          </cell>
          <cell r="AT60" t="str">
            <v>-</v>
          </cell>
          <cell r="AU60" t="str">
            <v>-</v>
          </cell>
          <cell r="AV60" t="str">
            <v>-</v>
          </cell>
          <cell r="AW60">
            <v>0</v>
          </cell>
          <cell r="AX60" t="str">
            <v>-</v>
          </cell>
          <cell r="AY60" t="str">
            <v>-</v>
          </cell>
          <cell r="CF60" t="str">
            <v>-</v>
          </cell>
          <cell r="CG60">
            <v>0</v>
          </cell>
          <cell r="CH60" t="str">
            <v>-</v>
          </cell>
        </row>
        <row r="61">
          <cell r="A61" t="str">
            <v>-</v>
          </cell>
          <cell r="B61" t="str">
            <v>-</v>
          </cell>
          <cell r="C61" t="str">
            <v>-</v>
          </cell>
          <cell r="D61" t="str">
            <v>-</v>
          </cell>
          <cell r="E61" t="str">
            <v>B08</v>
          </cell>
          <cell r="F61" t="str">
            <v>D3</v>
          </cell>
          <cell r="G61" t="str">
            <v/>
          </cell>
          <cell r="H61" t="str">
            <v/>
          </cell>
          <cell r="AN61" t="str">
            <v>-</v>
          </cell>
          <cell r="AO61" t="str">
            <v>-</v>
          </cell>
          <cell r="AP61" t="str">
            <v>-</v>
          </cell>
          <cell r="AQ61" t="str">
            <v>-</v>
          </cell>
          <cell r="AR61" t="str">
            <v>-</v>
          </cell>
          <cell r="AS61" t="str">
            <v>-</v>
          </cell>
          <cell r="AT61" t="str">
            <v>-</v>
          </cell>
          <cell r="AU61" t="str">
            <v>-</v>
          </cell>
          <cell r="AV61" t="str">
            <v>-</v>
          </cell>
          <cell r="AW61">
            <v>0</v>
          </cell>
          <cell r="AX61" t="str">
            <v>-</v>
          </cell>
          <cell r="AY61" t="str">
            <v>-</v>
          </cell>
          <cell r="CF61" t="str">
            <v>-</v>
          </cell>
          <cell r="CG61">
            <v>0</v>
          </cell>
          <cell r="CH61" t="str">
            <v>-</v>
          </cell>
        </row>
        <row r="62">
          <cell r="A62" t="str">
            <v>-</v>
          </cell>
          <cell r="B62" t="str">
            <v>-</v>
          </cell>
          <cell r="C62" t="str">
            <v>-</v>
          </cell>
          <cell r="D62" t="str">
            <v>-</v>
          </cell>
          <cell r="E62" t="str">
            <v>B09</v>
          </cell>
          <cell r="F62" t="str">
            <v>D3</v>
          </cell>
          <cell r="G62" t="str">
            <v/>
          </cell>
          <cell r="H62" t="str">
            <v/>
          </cell>
          <cell r="AN62" t="str">
            <v>-</v>
          </cell>
          <cell r="AO62" t="str">
            <v>-</v>
          </cell>
          <cell r="AP62" t="str">
            <v>-</v>
          </cell>
          <cell r="AQ62" t="str">
            <v>-</v>
          </cell>
          <cell r="AR62" t="str">
            <v>-</v>
          </cell>
          <cell r="AS62" t="str">
            <v>-</v>
          </cell>
          <cell r="AT62" t="str">
            <v>-</v>
          </cell>
          <cell r="AU62" t="str">
            <v>-</v>
          </cell>
          <cell r="AV62" t="str">
            <v>-</v>
          </cell>
          <cell r="AW62">
            <v>0</v>
          </cell>
          <cell r="AX62" t="str">
            <v>-</v>
          </cell>
          <cell r="AY62" t="str">
            <v>-</v>
          </cell>
          <cell r="CF62" t="str">
            <v>-</v>
          </cell>
          <cell r="CG62">
            <v>0</v>
          </cell>
          <cell r="CH62" t="str">
            <v>-</v>
          </cell>
        </row>
        <row r="63">
          <cell r="A63" t="str">
            <v>-</v>
          </cell>
          <cell r="B63" t="str">
            <v>-</v>
          </cell>
          <cell r="C63" t="str">
            <v>-</v>
          </cell>
          <cell r="D63" t="str">
            <v>-</v>
          </cell>
          <cell r="E63" t="str">
            <v>B10</v>
          </cell>
          <cell r="F63" t="str">
            <v>D3</v>
          </cell>
          <cell r="G63" t="str">
            <v/>
          </cell>
          <cell r="H63" t="str">
            <v/>
          </cell>
          <cell r="AN63" t="str">
            <v>-</v>
          </cell>
          <cell r="AO63" t="str">
            <v>-</v>
          </cell>
          <cell r="AP63" t="str">
            <v>-</v>
          </cell>
          <cell r="AQ63" t="str">
            <v>-</v>
          </cell>
          <cell r="AR63" t="str">
            <v>-</v>
          </cell>
          <cell r="AS63" t="str">
            <v>-</v>
          </cell>
          <cell r="AT63" t="str">
            <v>-</v>
          </cell>
          <cell r="AU63" t="str">
            <v>-</v>
          </cell>
          <cell r="AV63" t="str">
            <v>-</v>
          </cell>
          <cell r="AW63">
            <v>0</v>
          </cell>
          <cell r="AX63" t="str">
            <v>-</v>
          </cell>
          <cell r="AY63" t="str">
            <v>-</v>
          </cell>
          <cell r="CF63" t="str">
            <v>-</v>
          </cell>
          <cell r="CG63">
            <v>0</v>
          </cell>
          <cell r="CH63" t="str">
            <v>-</v>
          </cell>
        </row>
        <row r="64">
          <cell r="A64" t="str">
            <v>-</v>
          </cell>
          <cell r="B64" t="str">
            <v>-</v>
          </cell>
          <cell r="C64" t="str">
            <v>-</v>
          </cell>
          <cell r="D64" t="str">
            <v>-</v>
          </cell>
          <cell r="E64" t="str">
            <v>B11</v>
          </cell>
          <cell r="F64" t="str">
            <v>D3</v>
          </cell>
          <cell r="G64" t="str">
            <v>Barry Wild</v>
          </cell>
          <cell r="H64" t="str">
            <v>C</v>
          </cell>
          <cell r="AN64">
            <v>25</v>
          </cell>
          <cell r="AO64">
            <v>24.006399999999999</v>
          </cell>
          <cell r="AP64" t="str">
            <v>-</v>
          </cell>
          <cell r="AQ64" t="str">
            <v>-</v>
          </cell>
          <cell r="AR64">
            <v>7</v>
          </cell>
          <cell r="AS64">
            <v>24</v>
          </cell>
          <cell r="AT64" t="str">
            <v>-</v>
          </cell>
          <cell r="AU64" t="str">
            <v>-</v>
          </cell>
          <cell r="AV64" t="str">
            <v>-</v>
          </cell>
          <cell r="AW64">
            <v>0</v>
          </cell>
          <cell r="AX64" t="str">
            <v>-</v>
          </cell>
          <cell r="AY64" t="str">
            <v>-</v>
          </cell>
          <cell r="CF64" t="str">
            <v>-</v>
          </cell>
          <cell r="CG64">
            <v>0</v>
          </cell>
          <cell r="CH64" t="str">
            <v>-</v>
          </cell>
        </row>
        <row r="65">
          <cell r="A65" t="str">
            <v>-</v>
          </cell>
          <cell r="B65" t="str">
            <v>-</v>
          </cell>
          <cell r="C65" t="str">
            <v>-</v>
          </cell>
          <cell r="D65" t="str">
            <v>-</v>
          </cell>
          <cell r="E65" t="str">
            <v>B12</v>
          </cell>
          <cell r="F65" t="str">
            <v>D3</v>
          </cell>
          <cell r="G65" t="str">
            <v>Chris King</v>
          </cell>
          <cell r="H65" t="str">
            <v>C</v>
          </cell>
          <cell r="AN65">
            <v>5</v>
          </cell>
          <cell r="AO65">
            <v>5.0065</v>
          </cell>
          <cell r="AP65" t="str">
            <v>-</v>
          </cell>
          <cell r="AQ65" t="str">
            <v>-</v>
          </cell>
          <cell r="AR65">
            <v>1.9899999999999949</v>
          </cell>
          <cell r="AS65">
            <v>5</v>
          </cell>
          <cell r="AT65" t="str">
            <v>-</v>
          </cell>
          <cell r="AU65" t="str">
            <v>-</v>
          </cell>
          <cell r="AV65" t="str">
            <v>-</v>
          </cell>
          <cell r="AW65">
            <v>0</v>
          </cell>
          <cell r="AX65" t="str">
            <v>-</v>
          </cell>
          <cell r="AY65" t="str">
            <v>-</v>
          </cell>
          <cell r="CF65" t="str">
            <v>-</v>
          </cell>
          <cell r="CG65">
            <v>0</v>
          </cell>
          <cell r="CH65" t="str">
            <v>-</v>
          </cell>
        </row>
        <row r="66">
          <cell r="A66" t="str">
            <v>-</v>
          </cell>
          <cell r="B66" t="str">
            <v>-</v>
          </cell>
          <cell r="C66" t="str">
            <v>-</v>
          </cell>
          <cell r="D66" t="str">
            <v>-</v>
          </cell>
          <cell r="E66" t="str">
            <v>B13</v>
          </cell>
          <cell r="F66" t="str">
            <v>D3</v>
          </cell>
          <cell r="G66" t="str">
            <v>Robert Dalbron LH</v>
          </cell>
          <cell r="H66" t="str">
            <v>C</v>
          </cell>
          <cell r="AN66">
            <v>32</v>
          </cell>
          <cell r="AO66">
            <v>31.006599999999999</v>
          </cell>
          <cell r="AP66" t="str">
            <v>-</v>
          </cell>
          <cell r="AQ66" t="str">
            <v>-</v>
          </cell>
          <cell r="AR66">
            <v>9.009999999999998</v>
          </cell>
          <cell r="AS66">
            <v>31</v>
          </cell>
          <cell r="AT66" t="str">
            <v>-</v>
          </cell>
          <cell r="AU66" t="str">
            <v>-</v>
          </cell>
          <cell r="AV66" t="str">
            <v>-</v>
          </cell>
          <cell r="AW66">
            <v>0</v>
          </cell>
          <cell r="AX66" t="str">
            <v>-</v>
          </cell>
          <cell r="AY66" t="str">
            <v>-</v>
          </cell>
          <cell r="CF66" t="str">
            <v>-</v>
          </cell>
          <cell r="CG66">
            <v>0</v>
          </cell>
          <cell r="CH66" t="str">
            <v>-</v>
          </cell>
        </row>
        <row r="67">
          <cell r="A67" t="str">
            <v>-</v>
          </cell>
          <cell r="B67" t="str">
            <v>-</v>
          </cell>
          <cell r="C67" t="str">
            <v>-</v>
          </cell>
          <cell r="D67" t="str">
            <v>-</v>
          </cell>
          <cell r="E67" t="str">
            <v>B14</v>
          </cell>
          <cell r="F67" t="str">
            <v>D3</v>
          </cell>
          <cell r="G67" t="str">
            <v/>
          </cell>
          <cell r="H67" t="str">
            <v/>
          </cell>
          <cell r="AN67" t="str">
            <v>-</v>
          </cell>
          <cell r="AO67" t="str">
            <v>-</v>
          </cell>
          <cell r="AP67" t="str">
            <v>-</v>
          </cell>
          <cell r="AQ67" t="str">
            <v>-</v>
          </cell>
          <cell r="AR67" t="str">
            <v>-</v>
          </cell>
          <cell r="AS67" t="str">
            <v>-</v>
          </cell>
          <cell r="AT67" t="str">
            <v>-</v>
          </cell>
          <cell r="AU67" t="str">
            <v>-</v>
          </cell>
          <cell r="AV67" t="str">
            <v>-</v>
          </cell>
          <cell r="AW67">
            <v>0</v>
          </cell>
          <cell r="AX67" t="str">
            <v>-</v>
          </cell>
          <cell r="AY67" t="str">
            <v>-</v>
          </cell>
          <cell r="CF67" t="str">
            <v>-</v>
          </cell>
          <cell r="CG67">
            <v>0</v>
          </cell>
          <cell r="CH67" t="str">
            <v>-</v>
          </cell>
        </row>
        <row r="68">
          <cell r="A68" t="str">
            <v>-</v>
          </cell>
          <cell r="B68" t="str">
            <v>-</v>
          </cell>
          <cell r="C68" t="str">
            <v>-</v>
          </cell>
          <cell r="D68" t="str">
            <v>-</v>
          </cell>
          <cell r="E68" t="str">
            <v>B15</v>
          </cell>
          <cell r="F68" t="str">
            <v>D3</v>
          </cell>
          <cell r="G68" t="str">
            <v>Michael Bennett</v>
          </cell>
          <cell r="H68" t="str">
            <v>C</v>
          </cell>
          <cell r="AN68">
            <v>37</v>
          </cell>
          <cell r="AO68">
            <v>37.006799999999998</v>
          </cell>
          <cell r="AP68" t="str">
            <v>-</v>
          </cell>
          <cell r="AQ68" t="str">
            <v>-</v>
          </cell>
          <cell r="AR68">
            <v>16.009999999999998</v>
          </cell>
          <cell r="AS68">
            <v>37</v>
          </cell>
          <cell r="AT68" t="str">
            <v>-</v>
          </cell>
          <cell r="AU68" t="str">
            <v>-</v>
          </cell>
          <cell r="AV68" t="str">
            <v>-</v>
          </cell>
          <cell r="AW68">
            <v>0</v>
          </cell>
          <cell r="AX68" t="str">
            <v>-</v>
          </cell>
          <cell r="AY68" t="str">
            <v>-</v>
          </cell>
          <cell r="CF68" t="str">
            <v>-</v>
          </cell>
          <cell r="CG68">
            <v>0</v>
          </cell>
          <cell r="CH68" t="str">
            <v>-</v>
          </cell>
        </row>
        <row r="69">
          <cell r="A69" t="str">
            <v>-</v>
          </cell>
          <cell r="B69" t="str">
            <v>-</v>
          </cell>
          <cell r="C69" t="str">
            <v>-</v>
          </cell>
          <cell r="D69" t="str">
            <v>-</v>
          </cell>
          <cell r="E69" t="str">
            <v>B16</v>
          </cell>
          <cell r="F69" t="str">
            <v>D3</v>
          </cell>
          <cell r="G69" t="str">
            <v/>
          </cell>
          <cell r="H69" t="str">
            <v/>
          </cell>
          <cell r="AN69" t="str">
            <v>-</v>
          </cell>
          <cell r="AO69" t="str">
            <v>-</v>
          </cell>
          <cell r="AP69" t="str">
            <v>-</v>
          </cell>
          <cell r="AQ69" t="str">
            <v>-</v>
          </cell>
          <cell r="AR69" t="str">
            <v>-</v>
          </cell>
          <cell r="AS69" t="str">
            <v>-</v>
          </cell>
          <cell r="AT69" t="str">
            <v>-</v>
          </cell>
          <cell r="AU69" t="str">
            <v>-</v>
          </cell>
          <cell r="AV69" t="str">
            <v>-</v>
          </cell>
          <cell r="AW69">
            <v>0</v>
          </cell>
          <cell r="AX69" t="str">
            <v>-</v>
          </cell>
          <cell r="AY69" t="str">
            <v>-</v>
          </cell>
          <cell r="CF69" t="str">
            <v>-</v>
          </cell>
          <cell r="CG69">
            <v>0</v>
          </cell>
          <cell r="CH69" t="str">
            <v>-</v>
          </cell>
        </row>
        <row r="70">
          <cell r="A70" t="str">
            <v>-</v>
          </cell>
          <cell r="B70" t="str">
            <v>-</v>
          </cell>
          <cell r="C70" t="str">
            <v>-</v>
          </cell>
          <cell r="D70" t="str">
            <v>-</v>
          </cell>
          <cell r="E70" t="str">
            <v>B17</v>
          </cell>
          <cell r="F70" t="str">
            <v>D3</v>
          </cell>
          <cell r="G70" t="str">
            <v>Mark Anstee</v>
          </cell>
          <cell r="H70" t="str">
            <v>C</v>
          </cell>
          <cell r="AN70">
            <v>2</v>
          </cell>
          <cell r="AO70">
            <v>2.0070000000000001</v>
          </cell>
          <cell r="AP70" t="str">
            <v>-</v>
          </cell>
          <cell r="AQ70" t="str">
            <v>-</v>
          </cell>
          <cell r="AR70">
            <v>0.98999999999999488</v>
          </cell>
          <cell r="AS70">
            <v>2</v>
          </cell>
          <cell r="AT70" t="str">
            <v>-</v>
          </cell>
          <cell r="AU70" t="str">
            <v>-</v>
          </cell>
          <cell r="AV70" t="str">
            <v>-</v>
          </cell>
          <cell r="AW70">
            <v>0</v>
          </cell>
          <cell r="AX70" t="str">
            <v>-</v>
          </cell>
          <cell r="AY70" t="str">
            <v>-</v>
          </cell>
          <cell r="CF70" t="str">
            <v>-</v>
          </cell>
          <cell r="CG70">
            <v>0</v>
          </cell>
          <cell r="CH70" t="str">
            <v>-</v>
          </cell>
        </row>
        <row r="71">
          <cell r="A71" t="str">
            <v>-</v>
          </cell>
          <cell r="B71" t="str">
            <v>-</v>
          </cell>
          <cell r="C71" t="str">
            <v>-</v>
          </cell>
          <cell r="D71" t="str">
            <v>-</v>
          </cell>
          <cell r="E71" t="str">
            <v>B18</v>
          </cell>
          <cell r="F71" t="str">
            <v>D3</v>
          </cell>
          <cell r="G71" t="str">
            <v>Leaanee VM</v>
          </cell>
          <cell r="H71" t="str">
            <v>C</v>
          </cell>
          <cell r="AN71">
            <v>30</v>
          </cell>
          <cell r="AO71">
            <v>30.007100000000001</v>
          </cell>
          <cell r="AP71" t="str">
            <v>-</v>
          </cell>
          <cell r="AQ71" t="str">
            <v>-</v>
          </cell>
          <cell r="AR71">
            <v>8.9899999999999949</v>
          </cell>
          <cell r="AS71">
            <v>30</v>
          </cell>
          <cell r="AT71" t="str">
            <v>-</v>
          </cell>
          <cell r="AU71" t="str">
            <v>-</v>
          </cell>
          <cell r="AV71" t="str">
            <v>-</v>
          </cell>
          <cell r="AW71">
            <v>0</v>
          </cell>
          <cell r="AX71" t="str">
            <v>-</v>
          </cell>
          <cell r="AY71" t="str">
            <v>-</v>
          </cell>
          <cell r="CF71" t="str">
            <v>-</v>
          </cell>
          <cell r="CG71">
            <v>0</v>
          </cell>
          <cell r="CH71" t="str">
            <v>-</v>
          </cell>
        </row>
        <row r="72">
          <cell r="A72" t="str">
            <v>-</v>
          </cell>
          <cell r="B72" t="str">
            <v>-</v>
          </cell>
          <cell r="C72" t="str">
            <v>-</v>
          </cell>
          <cell r="D72" t="str">
            <v>-</v>
          </cell>
          <cell r="E72" t="str">
            <v>B19</v>
          </cell>
          <cell r="F72" t="str">
            <v>D3</v>
          </cell>
          <cell r="G72" t="str">
            <v>Grant Groves</v>
          </cell>
          <cell r="H72" t="str">
            <v>C</v>
          </cell>
          <cell r="AN72">
            <v>8</v>
          </cell>
          <cell r="AO72">
            <v>7.0072000000000001</v>
          </cell>
          <cell r="AP72" t="str">
            <v>-</v>
          </cell>
          <cell r="AQ72" t="str">
            <v>-</v>
          </cell>
          <cell r="AR72">
            <v>2.9799999999999969</v>
          </cell>
          <cell r="AS72">
            <v>7</v>
          </cell>
          <cell r="AT72" t="str">
            <v>-</v>
          </cell>
          <cell r="AU72" t="str">
            <v>-</v>
          </cell>
          <cell r="AV72" t="str">
            <v>-</v>
          </cell>
          <cell r="AW72">
            <v>0</v>
          </cell>
          <cell r="AX72" t="str">
            <v>-</v>
          </cell>
          <cell r="AY72" t="str">
            <v>-</v>
          </cell>
          <cell r="CF72" t="str">
            <v>-</v>
          </cell>
          <cell r="CG72">
            <v>0</v>
          </cell>
          <cell r="CH72" t="str">
            <v>-</v>
          </cell>
        </row>
        <row r="73">
          <cell r="A73" t="str">
            <v>-</v>
          </cell>
          <cell r="B73" t="str">
            <v>-</v>
          </cell>
          <cell r="C73" t="str">
            <v>-</v>
          </cell>
          <cell r="D73" t="str">
            <v>-</v>
          </cell>
          <cell r="E73" t="str">
            <v>B20</v>
          </cell>
          <cell r="F73" t="str">
            <v>D3</v>
          </cell>
          <cell r="G73" t="str">
            <v/>
          </cell>
          <cell r="H73" t="str">
            <v/>
          </cell>
          <cell r="AN73" t="str">
            <v>-</v>
          </cell>
          <cell r="AO73" t="str">
            <v>-</v>
          </cell>
          <cell r="AP73" t="str">
            <v>-</v>
          </cell>
          <cell r="AQ73" t="str">
            <v>-</v>
          </cell>
          <cell r="AR73" t="str">
            <v>-</v>
          </cell>
          <cell r="AS73" t="str">
            <v>-</v>
          </cell>
          <cell r="AT73" t="str">
            <v>-</v>
          </cell>
          <cell r="AU73" t="str">
            <v>-</v>
          </cell>
          <cell r="AV73" t="str">
            <v>-</v>
          </cell>
          <cell r="AW73">
            <v>0</v>
          </cell>
          <cell r="AX73" t="str">
            <v>-</v>
          </cell>
          <cell r="AY73" t="str">
            <v>-</v>
          </cell>
          <cell r="CF73" t="str">
            <v>-</v>
          </cell>
          <cell r="CG73">
            <v>0</v>
          </cell>
          <cell r="CH73" t="str">
            <v>-</v>
          </cell>
        </row>
        <row r="74">
          <cell r="A74" t="str">
            <v>-</v>
          </cell>
          <cell r="B74" t="str">
            <v>-</v>
          </cell>
          <cell r="C74" t="str">
            <v>-</v>
          </cell>
          <cell r="D74" t="str">
            <v>-</v>
          </cell>
          <cell r="E74" t="str">
            <v>B21</v>
          </cell>
          <cell r="F74" t="str">
            <v>D3</v>
          </cell>
          <cell r="G74" t="str">
            <v/>
          </cell>
          <cell r="H74" t="str">
            <v/>
          </cell>
          <cell r="AN74" t="str">
            <v>-</v>
          </cell>
          <cell r="AO74" t="str">
            <v>-</v>
          </cell>
          <cell r="AP74" t="str">
            <v>-</v>
          </cell>
          <cell r="AQ74" t="str">
            <v>-</v>
          </cell>
          <cell r="AR74" t="str">
            <v>-</v>
          </cell>
          <cell r="AS74" t="str">
            <v>-</v>
          </cell>
          <cell r="AT74" t="str">
            <v>-</v>
          </cell>
          <cell r="AU74" t="str">
            <v>-</v>
          </cell>
          <cell r="AV74" t="str">
            <v>-</v>
          </cell>
          <cell r="AW74">
            <v>0</v>
          </cell>
          <cell r="AX74" t="str">
            <v>-</v>
          </cell>
          <cell r="AY74" t="str">
            <v>-</v>
          </cell>
          <cell r="CF74" t="str">
            <v>-</v>
          </cell>
          <cell r="CG74">
            <v>0</v>
          </cell>
          <cell r="CH74" t="str">
            <v>-</v>
          </cell>
        </row>
        <row r="75">
          <cell r="A75" t="str">
            <v>-</v>
          </cell>
          <cell r="B75" t="str">
            <v>-</v>
          </cell>
          <cell r="C75" t="str">
            <v>-</v>
          </cell>
          <cell r="D75" t="str">
            <v>-</v>
          </cell>
          <cell r="E75" t="str">
            <v>B22</v>
          </cell>
          <cell r="F75" t="str">
            <v>D3</v>
          </cell>
          <cell r="G75" t="str">
            <v/>
          </cell>
          <cell r="H75" t="str">
            <v/>
          </cell>
          <cell r="AN75" t="str">
            <v>-</v>
          </cell>
          <cell r="AO75" t="str">
            <v>-</v>
          </cell>
          <cell r="AP75" t="str">
            <v>-</v>
          </cell>
          <cell r="AQ75" t="str">
            <v>-</v>
          </cell>
          <cell r="AR75" t="str">
            <v>-</v>
          </cell>
          <cell r="AS75" t="str">
            <v>-</v>
          </cell>
          <cell r="AT75" t="str">
            <v>-</v>
          </cell>
          <cell r="AU75" t="str">
            <v>-</v>
          </cell>
          <cell r="AV75" t="str">
            <v>-</v>
          </cell>
          <cell r="AW75">
            <v>0</v>
          </cell>
          <cell r="AX75" t="str">
            <v>-</v>
          </cell>
          <cell r="AY75" t="str">
            <v>-</v>
          </cell>
          <cell r="CF75" t="str">
            <v>-</v>
          </cell>
          <cell r="CG75">
            <v>0</v>
          </cell>
          <cell r="CH75" t="str">
            <v>-</v>
          </cell>
        </row>
        <row r="76">
          <cell r="A76" t="str">
            <v>-</v>
          </cell>
          <cell r="B76" t="str">
            <v>-</v>
          </cell>
          <cell r="C76" t="str">
            <v>-</v>
          </cell>
          <cell r="D76" t="str">
            <v>-</v>
          </cell>
          <cell r="E76" t="str">
            <v>B23</v>
          </cell>
          <cell r="F76" t="str">
            <v>D3</v>
          </cell>
          <cell r="G76" t="str">
            <v/>
          </cell>
          <cell r="H76" t="str">
            <v/>
          </cell>
          <cell r="AN76" t="str">
            <v>-</v>
          </cell>
          <cell r="AO76" t="str">
            <v>-</v>
          </cell>
          <cell r="AP76" t="str">
            <v>-</v>
          </cell>
          <cell r="AQ76" t="str">
            <v>-</v>
          </cell>
          <cell r="AR76" t="str">
            <v>-</v>
          </cell>
          <cell r="AS76" t="str">
            <v>-</v>
          </cell>
          <cell r="AT76" t="str">
            <v>-</v>
          </cell>
          <cell r="AU76" t="str">
            <v>-</v>
          </cell>
          <cell r="AV76" t="str">
            <v>-</v>
          </cell>
          <cell r="AW76">
            <v>0</v>
          </cell>
          <cell r="AX76" t="str">
            <v>-</v>
          </cell>
          <cell r="AY76" t="str">
            <v>-</v>
          </cell>
          <cell r="CF76" t="str">
            <v>-</v>
          </cell>
          <cell r="CG76">
            <v>0</v>
          </cell>
          <cell r="CH76" t="str">
            <v>-</v>
          </cell>
        </row>
        <row r="77">
          <cell r="A77" t="str">
            <v>-</v>
          </cell>
          <cell r="B77" t="str">
            <v>-</v>
          </cell>
          <cell r="C77" t="str">
            <v>-</v>
          </cell>
          <cell r="D77" t="str">
            <v>-</v>
          </cell>
          <cell r="E77" t="str">
            <v>B24</v>
          </cell>
          <cell r="F77" t="str">
            <v>D3</v>
          </cell>
          <cell r="G77" t="str">
            <v/>
          </cell>
          <cell r="H77" t="str">
            <v/>
          </cell>
          <cell r="AN77" t="str">
            <v>-</v>
          </cell>
          <cell r="AO77" t="str">
            <v>-</v>
          </cell>
          <cell r="AP77" t="str">
            <v>-</v>
          </cell>
          <cell r="AQ77" t="str">
            <v>-</v>
          </cell>
          <cell r="AR77" t="str">
            <v>-</v>
          </cell>
          <cell r="AS77" t="str">
            <v>-</v>
          </cell>
          <cell r="AT77" t="str">
            <v>-</v>
          </cell>
          <cell r="AU77" t="str">
            <v>-</v>
          </cell>
          <cell r="AV77" t="str">
            <v>-</v>
          </cell>
          <cell r="AW77">
            <v>0</v>
          </cell>
          <cell r="AX77" t="str">
            <v>-</v>
          </cell>
          <cell r="AY77" t="str">
            <v>-</v>
          </cell>
          <cell r="CF77" t="str">
            <v>-</v>
          </cell>
          <cell r="CG77">
            <v>0</v>
          </cell>
          <cell r="CH77" t="str">
            <v>-</v>
          </cell>
        </row>
        <row r="78">
          <cell r="A78" t="str">
            <v>-</v>
          </cell>
          <cell r="B78" t="str">
            <v>-</v>
          </cell>
          <cell r="C78" t="str">
            <v>-</v>
          </cell>
          <cell r="D78" t="str">
            <v>-</v>
          </cell>
          <cell r="E78" t="str">
            <v>B25</v>
          </cell>
          <cell r="F78" t="str">
            <v>D3</v>
          </cell>
          <cell r="G78" t="str">
            <v/>
          </cell>
          <cell r="H78" t="str">
            <v/>
          </cell>
          <cell r="AN78" t="str">
            <v>-</v>
          </cell>
          <cell r="AO78" t="str">
            <v>-</v>
          </cell>
          <cell r="AP78" t="str">
            <v>-</v>
          </cell>
          <cell r="AQ78" t="str">
            <v>-</v>
          </cell>
          <cell r="AR78" t="str">
            <v>-</v>
          </cell>
          <cell r="AS78" t="str">
            <v>-</v>
          </cell>
          <cell r="AT78" t="str">
            <v>-</v>
          </cell>
          <cell r="AU78" t="str">
            <v>-</v>
          </cell>
          <cell r="AV78" t="str">
            <v>-</v>
          </cell>
          <cell r="AW78">
            <v>0</v>
          </cell>
          <cell r="AX78" t="str">
            <v>-</v>
          </cell>
          <cell r="AY78" t="str">
            <v>-</v>
          </cell>
          <cell r="CF78" t="str">
            <v>-</v>
          </cell>
          <cell r="CG78">
            <v>0</v>
          </cell>
          <cell r="CH78" t="str">
            <v>-</v>
          </cell>
        </row>
        <row r="79">
          <cell r="A79" t="str">
            <v>-</v>
          </cell>
          <cell r="B79" t="str">
            <v>-</v>
          </cell>
          <cell r="C79" t="str">
            <v>-</v>
          </cell>
          <cell r="D79" t="str">
            <v>-</v>
          </cell>
          <cell r="E79" t="str">
            <v>B01</v>
          </cell>
          <cell r="F79" t="str">
            <v>D4</v>
          </cell>
          <cell r="G79" t="str">
            <v/>
          </cell>
          <cell r="H79" t="str">
            <v/>
          </cell>
          <cell r="AN79" t="str">
            <v>-</v>
          </cell>
          <cell r="AO79" t="str">
            <v>-</v>
          </cell>
          <cell r="AP79" t="str">
            <v>-</v>
          </cell>
          <cell r="AQ79" t="str">
            <v>-</v>
          </cell>
          <cell r="AR79" t="str">
            <v>-</v>
          </cell>
          <cell r="AS79" t="str">
            <v>-</v>
          </cell>
          <cell r="AT79" t="str">
            <v>-</v>
          </cell>
          <cell r="AU79" t="str">
            <v>-</v>
          </cell>
          <cell r="AV79" t="str">
            <v>-</v>
          </cell>
          <cell r="AW79">
            <v>0</v>
          </cell>
          <cell r="AX79" t="str">
            <v>-</v>
          </cell>
          <cell r="AY79" t="str">
            <v>-</v>
          </cell>
          <cell r="CF79" t="str">
            <v>-</v>
          </cell>
          <cell r="CG79">
            <v>0</v>
          </cell>
          <cell r="CH79" t="str">
            <v>-</v>
          </cell>
        </row>
        <row r="80">
          <cell r="A80" t="str">
            <v>-</v>
          </cell>
          <cell r="B80" t="str">
            <v>-</v>
          </cell>
          <cell r="C80" t="str">
            <v>-</v>
          </cell>
          <cell r="D80" t="str">
            <v>-</v>
          </cell>
          <cell r="E80" t="str">
            <v>B02</v>
          </cell>
          <cell r="F80" t="str">
            <v>D4</v>
          </cell>
          <cell r="G80" t="str">
            <v/>
          </cell>
          <cell r="H80" t="str">
            <v/>
          </cell>
          <cell r="AN80" t="str">
            <v>-</v>
          </cell>
          <cell r="AO80" t="str">
            <v>-</v>
          </cell>
          <cell r="AP80" t="str">
            <v>-</v>
          </cell>
          <cell r="AQ80" t="str">
            <v>-</v>
          </cell>
          <cell r="AR80" t="str">
            <v>-</v>
          </cell>
          <cell r="AS80" t="str">
            <v>-</v>
          </cell>
          <cell r="AT80" t="str">
            <v>-</v>
          </cell>
          <cell r="AU80" t="str">
            <v>-</v>
          </cell>
          <cell r="AV80" t="str">
            <v>-</v>
          </cell>
          <cell r="AW80">
            <v>0</v>
          </cell>
          <cell r="AX80" t="str">
            <v>-</v>
          </cell>
          <cell r="AY80" t="str">
            <v>-</v>
          </cell>
          <cell r="CF80" t="str">
            <v>-</v>
          </cell>
          <cell r="CG80">
            <v>0</v>
          </cell>
          <cell r="CH80" t="str">
            <v>-</v>
          </cell>
        </row>
        <row r="81">
          <cell r="A81" t="str">
            <v>-</v>
          </cell>
          <cell r="B81" t="str">
            <v>-</v>
          </cell>
          <cell r="C81" t="str">
            <v>-</v>
          </cell>
          <cell r="D81" t="str">
            <v>-</v>
          </cell>
          <cell r="E81" t="str">
            <v>B03</v>
          </cell>
          <cell r="F81" t="str">
            <v>D4</v>
          </cell>
          <cell r="G81" t="str">
            <v/>
          </cell>
          <cell r="H81" t="str">
            <v/>
          </cell>
          <cell r="AN81" t="str">
            <v>-</v>
          </cell>
          <cell r="AO81" t="str">
            <v>-</v>
          </cell>
          <cell r="AP81" t="str">
            <v>-</v>
          </cell>
          <cell r="AQ81" t="str">
            <v>-</v>
          </cell>
          <cell r="AR81" t="str">
            <v>-</v>
          </cell>
          <cell r="AS81" t="str">
            <v>-</v>
          </cell>
          <cell r="AT81" t="str">
            <v>-</v>
          </cell>
          <cell r="AU81" t="str">
            <v>-</v>
          </cell>
          <cell r="AV81" t="str">
            <v>-</v>
          </cell>
          <cell r="AW81">
            <v>0</v>
          </cell>
          <cell r="AX81" t="str">
            <v>-</v>
          </cell>
          <cell r="AY81" t="str">
            <v>-</v>
          </cell>
          <cell r="CF81" t="str">
            <v>-</v>
          </cell>
          <cell r="CG81">
            <v>0</v>
          </cell>
          <cell r="CH81" t="str">
            <v>-</v>
          </cell>
        </row>
        <row r="82">
          <cell r="A82" t="str">
            <v>-</v>
          </cell>
          <cell r="B82" t="str">
            <v>-</v>
          </cell>
          <cell r="C82" t="str">
            <v>-</v>
          </cell>
          <cell r="D82" t="str">
            <v>-</v>
          </cell>
          <cell r="E82" t="str">
            <v>B04</v>
          </cell>
          <cell r="F82" t="str">
            <v>D4</v>
          </cell>
          <cell r="G82" t="str">
            <v/>
          </cell>
          <cell r="H82" t="str">
            <v/>
          </cell>
          <cell r="AN82" t="str">
            <v>-</v>
          </cell>
          <cell r="AO82" t="str">
            <v>-</v>
          </cell>
          <cell r="AP82" t="str">
            <v>-</v>
          </cell>
          <cell r="AQ82" t="str">
            <v>-</v>
          </cell>
          <cell r="AR82" t="str">
            <v>-</v>
          </cell>
          <cell r="AS82" t="str">
            <v>-</v>
          </cell>
          <cell r="AT82" t="str">
            <v>-</v>
          </cell>
          <cell r="AU82" t="str">
            <v>-</v>
          </cell>
          <cell r="AV82" t="str">
            <v>-</v>
          </cell>
          <cell r="AW82">
            <v>0</v>
          </cell>
          <cell r="AX82" t="str">
            <v>-</v>
          </cell>
          <cell r="AY82" t="str">
            <v>-</v>
          </cell>
          <cell r="CF82" t="str">
            <v>-</v>
          </cell>
          <cell r="CG82">
            <v>0</v>
          </cell>
          <cell r="CH82" t="str">
            <v>-</v>
          </cell>
        </row>
        <row r="83">
          <cell r="A83" t="str">
            <v>-</v>
          </cell>
          <cell r="B83" t="str">
            <v>-</v>
          </cell>
          <cell r="C83" t="str">
            <v>-</v>
          </cell>
          <cell r="D83" t="str">
            <v>-</v>
          </cell>
          <cell r="E83" t="str">
            <v>B05</v>
          </cell>
          <cell r="F83" t="str">
            <v>D4</v>
          </cell>
          <cell r="G83" t="str">
            <v/>
          </cell>
          <cell r="H83" t="str">
            <v/>
          </cell>
          <cell r="AN83" t="str">
            <v>-</v>
          </cell>
          <cell r="AO83" t="str">
            <v>-</v>
          </cell>
          <cell r="AP83" t="str">
            <v>-</v>
          </cell>
          <cell r="AQ83" t="str">
            <v>-</v>
          </cell>
          <cell r="AR83" t="str">
            <v>-</v>
          </cell>
          <cell r="AS83" t="str">
            <v>-</v>
          </cell>
          <cell r="AT83" t="str">
            <v>-</v>
          </cell>
          <cell r="AU83" t="str">
            <v>-</v>
          </cell>
          <cell r="AV83" t="str">
            <v>-</v>
          </cell>
          <cell r="AW83">
            <v>0</v>
          </cell>
          <cell r="AX83" t="str">
            <v>-</v>
          </cell>
          <cell r="AY83" t="str">
            <v>-</v>
          </cell>
          <cell r="CF83" t="str">
            <v>-</v>
          </cell>
          <cell r="CG83">
            <v>0</v>
          </cell>
          <cell r="CH83" t="str">
            <v>-</v>
          </cell>
        </row>
        <row r="84">
          <cell r="A84" t="str">
            <v>-</v>
          </cell>
          <cell r="B84" t="str">
            <v>-</v>
          </cell>
          <cell r="C84" t="str">
            <v>-</v>
          </cell>
          <cell r="D84" t="str">
            <v>-</v>
          </cell>
          <cell r="E84" t="str">
            <v>B06</v>
          </cell>
          <cell r="F84" t="str">
            <v>D4</v>
          </cell>
          <cell r="G84" t="str">
            <v/>
          </cell>
          <cell r="H84" t="str">
            <v/>
          </cell>
          <cell r="AN84" t="str">
            <v>-</v>
          </cell>
          <cell r="AO84" t="str">
            <v>-</v>
          </cell>
          <cell r="AP84" t="str">
            <v>-</v>
          </cell>
          <cell r="AQ84" t="str">
            <v>-</v>
          </cell>
          <cell r="AR84" t="str">
            <v>-</v>
          </cell>
          <cell r="AS84" t="str">
            <v>-</v>
          </cell>
          <cell r="AT84" t="str">
            <v>-</v>
          </cell>
          <cell r="AU84" t="str">
            <v>-</v>
          </cell>
          <cell r="AV84" t="str">
            <v>-</v>
          </cell>
          <cell r="AW84">
            <v>0</v>
          </cell>
          <cell r="AX84" t="str">
            <v>-</v>
          </cell>
          <cell r="AY84" t="str">
            <v>-</v>
          </cell>
          <cell r="CF84" t="str">
            <v>-</v>
          </cell>
          <cell r="CG84">
            <v>0</v>
          </cell>
          <cell r="CH84" t="str">
            <v>-</v>
          </cell>
        </row>
        <row r="85">
          <cell r="A85" t="str">
            <v>-</v>
          </cell>
          <cell r="B85" t="str">
            <v>-</v>
          </cell>
          <cell r="C85" t="str">
            <v>-</v>
          </cell>
          <cell r="D85" t="str">
            <v>-</v>
          </cell>
          <cell r="E85" t="str">
            <v>B07</v>
          </cell>
          <cell r="F85" t="str">
            <v>D4</v>
          </cell>
          <cell r="G85" t="str">
            <v/>
          </cell>
          <cell r="H85" t="str">
            <v/>
          </cell>
          <cell r="AN85" t="str">
            <v>-</v>
          </cell>
          <cell r="AO85" t="str">
            <v>-</v>
          </cell>
          <cell r="AP85" t="str">
            <v>-</v>
          </cell>
          <cell r="AQ85" t="str">
            <v>-</v>
          </cell>
          <cell r="AR85" t="str">
            <v>-</v>
          </cell>
          <cell r="AS85" t="str">
            <v>-</v>
          </cell>
          <cell r="AT85" t="str">
            <v>-</v>
          </cell>
          <cell r="AU85" t="str">
            <v>-</v>
          </cell>
          <cell r="AV85" t="str">
            <v>-</v>
          </cell>
          <cell r="AW85">
            <v>0</v>
          </cell>
          <cell r="AX85" t="str">
            <v>-</v>
          </cell>
          <cell r="AY85" t="str">
            <v>-</v>
          </cell>
          <cell r="CF85" t="str">
            <v>-</v>
          </cell>
          <cell r="CG85">
            <v>0</v>
          </cell>
          <cell r="CH85" t="str">
            <v>-</v>
          </cell>
        </row>
        <row r="86">
          <cell r="A86" t="str">
            <v>-</v>
          </cell>
          <cell r="B86" t="str">
            <v>-</v>
          </cell>
          <cell r="C86" t="str">
            <v>-</v>
          </cell>
          <cell r="D86" t="str">
            <v>-</v>
          </cell>
          <cell r="E86" t="str">
            <v>B08</v>
          </cell>
          <cell r="F86" t="str">
            <v>D4</v>
          </cell>
          <cell r="G86" t="str">
            <v/>
          </cell>
          <cell r="H86" t="str">
            <v/>
          </cell>
          <cell r="AN86" t="str">
            <v>-</v>
          </cell>
          <cell r="AO86" t="str">
            <v>-</v>
          </cell>
          <cell r="AP86" t="str">
            <v>-</v>
          </cell>
          <cell r="AQ86" t="str">
            <v>-</v>
          </cell>
          <cell r="AR86" t="str">
            <v>-</v>
          </cell>
          <cell r="AS86" t="str">
            <v>-</v>
          </cell>
          <cell r="AT86" t="str">
            <v>-</v>
          </cell>
          <cell r="AU86" t="str">
            <v>-</v>
          </cell>
          <cell r="AV86" t="str">
            <v>-</v>
          </cell>
          <cell r="AW86">
            <v>0</v>
          </cell>
          <cell r="AX86" t="str">
            <v>-</v>
          </cell>
          <cell r="AY86" t="str">
            <v>-</v>
          </cell>
          <cell r="CF86" t="str">
            <v>-</v>
          </cell>
          <cell r="CG86">
            <v>0</v>
          </cell>
          <cell r="CH86" t="str">
            <v>-</v>
          </cell>
        </row>
        <row r="87">
          <cell r="A87" t="str">
            <v>-</v>
          </cell>
          <cell r="B87" t="str">
            <v>-</v>
          </cell>
          <cell r="C87" t="str">
            <v>-</v>
          </cell>
          <cell r="D87" t="str">
            <v>-</v>
          </cell>
          <cell r="E87" t="str">
            <v>B09</v>
          </cell>
          <cell r="F87" t="str">
            <v>D4</v>
          </cell>
          <cell r="G87" t="str">
            <v/>
          </cell>
          <cell r="H87" t="str">
            <v/>
          </cell>
          <cell r="AN87" t="str">
            <v>-</v>
          </cell>
          <cell r="AO87" t="str">
            <v>-</v>
          </cell>
          <cell r="AP87" t="str">
            <v>-</v>
          </cell>
          <cell r="AQ87" t="str">
            <v>-</v>
          </cell>
          <cell r="AR87" t="str">
            <v>-</v>
          </cell>
          <cell r="AS87" t="str">
            <v>-</v>
          </cell>
          <cell r="AT87" t="str">
            <v>-</v>
          </cell>
          <cell r="AU87" t="str">
            <v>-</v>
          </cell>
          <cell r="AV87" t="str">
            <v>-</v>
          </cell>
          <cell r="AW87">
            <v>0</v>
          </cell>
          <cell r="AX87" t="str">
            <v>-</v>
          </cell>
          <cell r="AY87" t="str">
            <v>-</v>
          </cell>
          <cell r="CF87" t="str">
            <v>-</v>
          </cell>
          <cell r="CG87">
            <v>0</v>
          </cell>
          <cell r="CH87" t="str">
            <v>-</v>
          </cell>
        </row>
        <row r="88">
          <cell r="A88" t="str">
            <v>-</v>
          </cell>
          <cell r="B88" t="str">
            <v>-</v>
          </cell>
          <cell r="C88" t="str">
            <v>-</v>
          </cell>
          <cell r="D88" t="str">
            <v>-</v>
          </cell>
          <cell r="E88" t="str">
            <v>B10</v>
          </cell>
          <cell r="F88" t="str">
            <v>D4</v>
          </cell>
          <cell r="G88" t="str">
            <v/>
          </cell>
          <cell r="H88" t="str">
            <v/>
          </cell>
          <cell r="AN88" t="str">
            <v>-</v>
          </cell>
          <cell r="AO88" t="str">
            <v>-</v>
          </cell>
          <cell r="AP88" t="str">
            <v>-</v>
          </cell>
          <cell r="AQ88" t="str">
            <v>-</v>
          </cell>
          <cell r="AR88" t="str">
            <v>-</v>
          </cell>
          <cell r="AS88" t="str">
            <v>-</v>
          </cell>
          <cell r="AT88" t="str">
            <v>-</v>
          </cell>
          <cell r="AU88" t="str">
            <v>-</v>
          </cell>
          <cell r="AV88" t="str">
            <v>-</v>
          </cell>
          <cell r="AW88">
            <v>0</v>
          </cell>
          <cell r="AX88" t="str">
            <v>-</v>
          </cell>
          <cell r="AY88" t="str">
            <v>-</v>
          </cell>
          <cell r="CF88" t="str">
            <v>-</v>
          </cell>
          <cell r="CG88">
            <v>0</v>
          </cell>
          <cell r="CH88" t="str">
            <v>-</v>
          </cell>
        </row>
        <row r="89">
          <cell r="A89" t="str">
            <v>-</v>
          </cell>
          <cell r="B89" t="str">
            <v>-</v>
          </cell>
          <cell r="C89" t="str">
            <v>-</v>
          </cell>
          <cell r="D89" t="str">
            <v>-</v>
          </cell>
          <cell r="E89" t="str">
            <v>B11</v>
          </cell>
          <cell r="F89" t="str">
            <v>D4</v>
          </cell>
          <cell r="G89" t="str">
            <v/>
          </cell>
          <cell r="H89" t="str">
            <v/>
          </cell>
          <cell r="AN89" t="str">
            <v>-</v>
          </cell>
          <cell r="AO89" t="str">
            <v>-</v>
          </cell>
          <cell r="AP89" t="str">
            <v>-</v>
          </cell>
          <cell r="AQ89" t="str">
            <v>-</v>
          </cell>
          <cell r="AR89" t="str">
            <v>-</v>
          </cell>
          <cell r="AS89" t="str">
            <v>-</v>
          </cell>
          <cell r="AT89" t="str">
            <v>-</v>
          </cell>
          <cell r="AU89" t="str">
            <v>-</v>
          </cell>
          <cell r="AV89" t="str">
            <v>-</v>
          </cell>
          <cell r="AW89">
            <v>0</v>
          </cell>
          <cell r="AX89" t="str">
            <v>-</v>
          </cell>
          <cell r="AY89" t="str">
            <v>-</v>
          </cell>
          <cell r="CF89" t="str">
            <v>-</v>
          </cell>
          <cell r="CG89">
            <v>0</v>
          </cell>
          <cell r="CH89" t="str">
            <v>-</v>
          </cell>
        </row>
        <row r="90">
          <cell r="A90" t="str">
            <v>-</v>
          </cell>
          <cell r="B90" t="str">
            <v>-</v>
          </cell>
          <cell r="C90" t="str">
            <v>-</v>
          </cell>
          <cell r="D90" t="str">
            <v>-</v>
          </cell>
          <cell r="E90" t="str">
            <v>B12</v>
          </cell>
          <cell r="F90" t="str">
            <v>D4</v>
          </cell>
          <cell r="G90" t="str">
            <v/>
          </cell>
          <cell r="H90" t="str">
            <v/>
          </cell>
          <cell r="AN90" t="str">
            <v>-</v>
          </cell>
          <cell r="AO90" t="str">
            <v>-</v>
          </cell>
          <cell r="AP90" t="str">
            <v>-</v>
          </cell>
          <cell r="AQ90" t="str">
            <v>-</v>
          </cell>
          <cell r="AR90" t="str">
            <v>-</v>
          </cell>
          <cell r="AS90" t="str">
            <v>-</v>
          </cell>
          <cell r="AT90" t="str">
            <v>-</v>
          </cell>
          <cell r="AU90" t="str">
            <v>-</v>
          </cell>
          <cell r="AV90" t="str">
            <v>-</v>
          </cell>
          <cell r="AW90">
            <v>0</v>
          </cell>
          <cell r="AX90" t="str">
            <v>-</v>
          </cell>
          <cell r="AY90" t="str">
            <v>-</v>
          </cell>
          <cell r="CF90" t="str">
            <v>-</v>
          </cell>
          <cell r="CG90">
            <v>0</v>
          </cell>
          <cell r="CH90" t="str">
            <v>-</v>
          </cell>
        </row>
        <row r="91">
          <cell r="A91" t="str">
            <v>-</v>
          </cell>
          <cell r="B91" t="str">
            <v>-</v>
          </cell>
          <cell r="C91" t="str">
            <v>-</v>
          </cell>
          <cell r="D91" t="str">
            <v>-</v>
          </cell>
          <cell r="E91" t="str">
            <v>B13</v>
          </cell>
          <cell r="F91" t="str">
            <v>D4</v>
          </cell>
          <cell r="G91" t="str">
            <v/>
          </cell>
          <cell r="H91" t="str">
            <v/>
          </cell>
          <cell r="AN91" t="str">
            <v>-</v>
          </cell>
          <cell r="AO91" t="str">
            <v>-</v>
          </cell>
          <cell r="AP91" t="str">
            <v>-</v>
          </cell>
          <cell r="AQ91" t="str">
            <v>-</v>
          </cell>
          <cell r="AR91" t="str">
            <v>-</v>
          </cell>
          <cell r="AS91" t="str">
            <v>-</v>
          </cell>
          <cell r="AT91" t="str">
            <v>-</v>
          </cell>
          <cell r="AU91" t="str">
            <v>-</v>
          </cell>
          <cell r="AV91" t="str">
            <v>-</v>
          </cell>
          <cell r="AW91">
            <v>0</v>
          </cell>
          <cell r="AX91" t="str">
            <v>-</v>
          </cell>
          <cell r="AY91" t="str">
            <v>-</v>
          </cell>
          <cell r="CF91" t="str">
            <v>-</v>
          </cell>
          <cell r="CG91">
            <v>0</v>
          </cell>
          <cell r="CH91" t="str">
            <v>-</v>
          </cell>
        </row>
        <row r="92">
          <cell r="A92" t="str">
            <v>-</v>
          </cell>
          <cell r="B92" t="str">
            <v>-</v>
          </cell>
          <cell r="C92" t="str">
            <v>-</v>
          </cell>
          <cell r="D92" t="str">
            <v>-</v>
          </cell>
          <cell r="E92" t="str">
            <v>B14</v>
          </cell>
          <cell r="F92" t="str">
            <v>D4</v>
          </cell>
          <cell r="G92" t="str">
            <v/>
          </cell>
          <cell r="H92" t="str">
            <v/>
          </cell>
          <cell r="AN92" t="str">
            <v>-</v>
          </cell>
          <cell r="AO92" t="str">
            <v>-</v>
          </cell>
          <cell r="AP92" t="str">
            <v>-</v>
          </cell>
          <cell r="AQ92" t="str">
            <v>-</v>
          </cell>
          <cell r="AR92" t="str">
            <v>-</v>
          </cell>
          <cell r="AS92" t="str">
            <v>-</v>
          </cell>
          <cell r="AT92" t="str">
            <v>-</v>
          </cell>
          <cell r="AU92" t="str">
            <v>-</v>
          </cell>
          <cell r="AV92" t="str">
            <v>-</v>
          </cell>
          <cell r="AW92">
            <v>0</v>
          </cell>
          <cell r="AX92" t="str">
            <v>-</v>
          </cell>
          <cell r="AY92" t="str">
            <v>-</v>
          </cell>
          <cell r="CF92" t="str">
            <v>-</v>
          </cell>
          <cell r="CG92">
            <v>0</v>
          </cell>
          <cell r="CH92" t="str">
            <v>-</v>
          </cell>
        </row>
        <row r="93">
          <cell r="A93" t="str">
            <v>-</v>
          </cell>
          <cell r="B93" t="str">
            <v>-</v>
          </cell>
          <cell r="C93" t="str">
            <v>-</v>
          </cell>
          <cell r="D93" t="str">
            <v>-</v>
          </cell>
          <cell r="E93" t="str">
            <v>B15</v>
          </cell>
          <cell r="F93" t="str">
            <v>D4</v>
          </cell>
          <cell r="G93" t="str">
            <v/>
          </cell>
          <cell r="H93" t="str">
            <v/>
          </cell>
          <cell r="AN93" t="str">
            <v>-</v>
          </cell>
          <cell r="AO93" t="str">
            <v>-</v>
          </cell>
          <cell r="AP93" t="str">
            <v>-</v>
          </cell>
          <cell r="AQ93" t="str">
            <v>-</v>
          </cell>
          <cell r="AR93" t="str">
            <v>-</v>
          </cell>
          <cell r="AS93" t="str">
            <v>-</v>
          </cell>
          <cell r="AT93" t="str">
            <v>-</v>
          </cell>
          <cell r="AU93" t="str">
            <v>-</v>
          </cell>
          <cell r="AV93" t="str">
            <v>-</v>
          </cell>
          <cell r="AW93">
            <v>0</v>
          </cell>
          <cell r="AX93" t="str">
            <v>-</v>
          </cell>
          <cell r="AY93" t="str">
            <v>-</v>
          </cell>
          <cell r="CF93" t="str">
            <v>-</v>
          </cell>
          <cell r="CG93">
            <v>0</v>
          </cell>
          <cell r="CH93" t="str">
            <v>-</v>
          </cell>
        </row>
        <row r="94">
          <cell r="A94" t="str">
            <v>-</v>
          </cell>
          <cell r="B94" t="str">
            <v>-</v>
          </cell>
          <cell r="C94" t="str">
            <v>-</v>
          </cell>
          <cell r="D94" t="str">
            <v>-</v>
          </cell>
          <cell r="E94" t="str">
            <v>B16</v>
          </cell>
          <cell r="F94" t="str">
            <v>D4</v>
          </cell>
          <cell r="G94" t="str">
            <v/>
          </cell>
          <cell r="H94" t="str">
            <v/>
          </cell>
          <cell r="AN94" t="str">
            <v>-</v>
          </cell>
          <cell r="AO94" t="str">
            <v>-</v>
          </cell>
          <cell r="AP94" t="str">
            <v>-</v>
          </cell>
          <cell r="AQ94" t="str">
            <v>-</v>
          </cell>
          <cell r="AR94" t="str">
            <v>-</v>
          </cell>
          <cell r="AS94" t="str">
            <v>-</v>
          </cell>
          <cell r="AT94" t="str">
            <v>-</v>
          </cell>
          <cell r="AU94" t="str">
            <v>-</v>
          </cell>
          <cell r="AV94" t="str">
            <v>-</v>
          </cell>
          <cell r="AW94">
            <v>0</v>
          </cell>
          <cell r="AX94" t="str">
            <v>-</v>
          </cell>
          <cell r="AY94" t="str">
            <v>-</v>
          </cell>
          <cell r="CF94" t="str">
            <v>-</v>
          </cell>
          <cell r="CG94">
            <v>0</v>
          </cell>
          <cell r="CH94" t="str">
            <v>-</v>
          </cell>
        </row>
        <row r="95">
          <cell r="A95" t="str">
            <v>-</v>
          </cell>
          <cell r="B95" t="str">
            <v>-</v>
          </cell>
          <cell r="C95" t="str">
            <v>-</v>
          </cell>
          <cell r="D95" t="str">
            <v>-</v>
          </cell>
          <cell r="E95" t="str">
            <v>B17</v>
          </cell>
          <cell r="F95" t="str">
            <v>D4</v>
          </cell>
          <cell r="G95" t="str">
            <v/>
          </cell>
          <cell r="H95" t="str">
            <v/>
          </cell>
          <cell r="AN95" t="str">
            <v>-</v>
          </cell>
          <cell r="AO95" t="str">
            <v>-</v>
          </cell>
          <cell r="AP95" t="str">
            <v>-</v>
          </cell>
          <cell r="AQ95" t="str">
            <v>-</v>
          </cell>
          <cell r="AR95" t="str">
            <v>-</v>
          </cell>
          <cell r="AS95" t="str">
            <v>-</v>
          </cell>
          <cell r="AT95" t="str">
            <v>-</v>
          </cell>
          <cell r="AU95" t="str">
            <v>-</v>
          </cell>
          <cell r="AV95" t="str">
            <v>-</v>
          </cell>
          <cell r="AW95">
            <v>0</v>
          </cell>
          <cell r="AX95" t="str">
            <v>-</v>
          </cell>
          <cell r="AY95" t="str">
            <v>-</v>
          </cell>
          <cell r="CF95" t="str">
            <v>-</v>
          </cell>
          <cell r="CG95">
            <v>0</v>
          </cell>
          <cell r="CH95" t="str">
            <v>-</v>
          </cell>
        </row>
        <row r="96">
          <cell r="A96" t="str">
            <v>-</v>
          </cell>
          <cell r="B96" t="str">
            <v>-</v>
          </cell>
          <cell r="C96" t="str">
            <v>-</v>
          </cell>
          <cell r="D96" t="str">
            <v>-</v>
          </cell>
          <cell r="E96" t="str">
            <v>B18</v>
          </cell>
          <cell r="F96" t="str">
            <v>D4</v>
          </cell>
          <cell r="G96" t="str">
            <v/>
          </cell>
          <cell r="H96" t="str">
            <v/>
          </cell>
          <cell r="AN96" t="str">
            <v>-</v>
          </cell>
          <cell r="AO96" t="str">
            <v>-</v>
          </cell>
          <cell r="AP96" t="str">
            <v>-</v>
          </cell>
          <cell r="AQ96" t="str">
            <v>-</v>
          </cell>
          <cell r="AR96" t="str">
            <v>-</v>
          </cell>
          <cell r="AS96" t="str">
            <v>-</v>
          </cell>
          <cell r="AT96" t="str">
            <v>-</v>
          </cell>
          <cell r="AU96" t="str">
            <v>-</v>
          </cell>
          <cell r="AV96" t="str">
            <v>-</v>
          </cell>
          <cell r="AW96">
            <v>0</v>
          </cell>
          <cell r="AX96" t="str">
            <v>-</v>
          </cell>
          <cell r="AY96" t="str">
            <v>-</v>
          </cell>
          <cell r="CF96" t="str">
            <v>-</v>
          </cell>
          <cell r="CG96">
            <v>0</v>
          </cell>
          <cell r="CH96" t="str">
            <v>-</v>
          </cell>
        </row>
        <row r="97">
          <cell r="A97" t="str">
            <v>-</v>
          </cell>
          <cell r="B97" t="str">
            <v>-</v>
          </cell>
          <cell r="C97" t="str">
            <v>-</v>
          </cell>
          <cell r="D97" t="str">
            <v>-</v>
          </cell>
          <cell r="E97" t="str">
            <v>B19</v>
          </cell>
          <cell r="F97" t="str">
            <v>D4</v>
          </cell>
          <cell r="G97" t="str">
            <v/>
          </cell>
          <cell r="H97" t="str">
            <v/>
          </cell>
          <cell r="AN97" t="str">
            <v>-</v>
          </cell>
          <cell r="AO97" t="str">
            <v>-</v>
          </cell>
          <cell r="AP97" t="str">
            <v>-</v>
          </cell>
          <cell r="AQ97" t="str">
            <v>-</v>
          </cell>
          <cell r="AR97" t="str">
            <v>-</v>
          </cell>
          <cell r="AS97" t="str">
            <v>-</v>
          </cell>
          <cell r="AT97" t="str">
            <v>-</v>
          </cell>
          <cell r="AU97" t="str">
            <v>-</v>
          </cell>
          <cell r="AV97" t="str">
            <v>-</v>
          </cell>
          <cell r="AW97">
            <v>0</v>
          </cell>
          <cell r="AX97" t="str">
            <v>-</v>
          </cell>
          <cell r="AY97" t="str">
            <v>-</v>
          </cell>
          <cell r="CF97" t="str">
            <v>-</v>
          </cell>
          <cell r="CG97">
            <v>0</v>
          </cell>
          <cell r="CH97" t="str">
            <v>-</v>
          </cell>
        </row>
        <row r="98">
          <cell r="A98" t="str">
            <v>-</v>
          </cell>
          <cell r="B98" t="str">
            <v>-</v>
          </cell>
          <cell r="C98" t="str">
            <v>-</v>
          </cell>
          <cell r="D98" t="str">
            <v>-</v>
          </cell>
          <cell r="E98" t="str">
            <v>B20</v>
          </cell>
          <cell r="F98" t="str">
            <v>D4</v>
          </cell>
          <cell r="G98" t="str">
            <v/>
          </cell>
          <cell r="H98" t="str">
            <v/>
          </cell>
          <cell r="AN98" t="str">
            <v>-</v>
          </cell>
          <cell r="AO98" t="str">
            <v>-</v>
          </cell>
          <cell r="AP98" t="str">
            <v>-</v>
          </cell>
          <cell r="AQ98" t="str">
            <v>-</v>
          </cell>
          <cell r="AR98" t="str">
            <v>-</v>
          </cell>
          <cell r="AS98" t="str">
            <v>-</v>
          </cell>
          <cell r="AT98" t="str">
            <v>-</v>
          </cell>
          <cell r="AU98" t="str">
            <v>-</v>
          </cell>
          <cell r="AV98" t="str">
            <v>-</v>
          </cell>
          <cell r="AW98">
            <v>0</v>
          </cell>
          <cell r="AX98" t="str">
            <v>-</v>
          </cell>
          <cell r="AY98" t="str">
            <v>-</v>
          </cell>
          <cell r="CF98" t="str">
            <v>-</v>
          </cell>
          <cell r="CG98">
            <v>0</v>
          </cell>
          <cell r="CH98" t="str">
            <v>-</v>
          </cell>
        </row>
        <row r="99">
          <cell r="A99" t="str">
            <v>-</v>
          </cell>
          <cell r="B99" t="str">
            <v>-</v>
          </cell>
          <cell r="C99" t="str">
            <v>-</v>
          </cell>
          <cell r="D99" t="str">
            <v>-</v>
          </cell>
          <cell r="E99" t="str">
            <v>B21</v>
          </cell>
          <cell r="F99" t="str">
            <v>D4</v>
          </cell>
          <cell r="G99" t="str">
            <v/>
          </cell>
          <cell r="H99" t="str">
            <v/>
          </cell>
          <cell r="AN99" t="str">
            <v>-</v>
          </cell>
          <cell r="AO99" t="str">
            <v>-</v>
          </cell>
          <cell r="AP99" t="str">
            <v>-</v>
          </cell>
          <cell r="AQ99" t="str">
            <v>-</v>
          </cell>
          <cell r="AR99" t="str">
            <v>-</v>
          </cell>
          <cell r="AS99" t="str">
            <v>-</v>
          </cell>
          <cell r="AT99" t="str">
            <v>-</v>
          </cell>
          <cell r="AU99" t="str">
            <v>-</v>
          </cell>
          <cell r="AV99" t="str">
            <v>-</v>
          </cell>
          <cell r="AW99">
            <v>0</v>
          </cell>
          <cell r="AX99" t="str">
            <v>-</v>
          </cell>
          <cell r="AY99" t="str">
            <v>-</v>
          </cell>
          <cell r="CF99" t="str">
            <v>-</v>
          </cell>
          <cell r="CG99">
            <v>0</v>
          </cell>
          <cell r="CH99" t="str">
            <v>-</v>
          </cell>
        </row>
        <row r="100">
          <cell r="A100" t="str">
            <v>-</v>
          </cell>
          <cell r="B100" t="str">
            <v>-</v>
          </cell>
          <cell r="C100" t="str">
            <v>-</v>
          </cell>
          <cell r="D100" t="str">
            <v>-</v>
          </cell>
          <cell r="E100" t="str">
            <v>B22</v>
          </cell>
          <cell r="F100" t="str">
            <v>D4</v>
          </cell>
          <cell r="G100" t="str">
            <v/>
          </cell>
          <cell r="H100" t="str">
            <v/>
          </cell>
          <cell r="AN100" t="str">
            <v>-</v>
          </cell>
          <cell r="AO100" t="str">
            <v>-</v>
          </cell>
          <cell r="AP100" t="str">
            <v>-</v>
          </cell>
          <cell r="AQ100" t="str">
            <v>-</v>
          </cell>
          <cell r="AR100" t="str">
            <v>-</v>
          </cell>
          <cell r="AS100" t="str">
            <v>-</v>
          </cell>
          <cell r="AT100" t="str">
            <v>-</v>
          </cell>
          <cell r="AU100" t="str">
            <v>-</v>
          </cell>
          <cell r="AV100" t="str">
            <v>-</v>
          </cell>
          <cell r="AW100">
            <v>0</v>
          </cell>
          <cell r="AX100" t="str">
            <v>-</v>
          </cell>
          <cell r="AY100" t="str">
            <v>-</v>
          </cell>
          <cell r="CF100" t="str">
            <v>-</v>
          </cell>
          <cell r="CG100">
            <v>0</v>
          </cell>
          <cell r="CH100" t="str">
            <v>-</v>
          </cell>
        </row>
        <row r="101">
          <cell r="A101" t="str">
            <v>-</v>
          </cell>
          <cell r="B101" t="str">
            <v>-</v>
          </cell>
          <cell r="C101" t="str">
            <v>-</v>
          </cell>
          <cell r="D101" t="str">
            <v>-</v>
          </cell>
          <cell r="E101" t="str">
            <v>B23</v>
          </cell>
          <cell r="F101" t="str">
            <v>D4</v>
          </cell>
          <cell r="G101" t="str">
            <v/>
          </cell>
          <cell r="H101" t="str">
            <v/>
          </cell>
          <cell r="AN101" t="str">
            <v>-</v>
          </cell>
          <cell r="AO101" t="str">
            <v>-</v>
          </cell>
          <cell r="AP101" t="str">
            <v>-</v>
          </cell>
          <cell r="AQ101" t="str">
            <v>-</v>
          </cell>
          <cell r="AR101" t="str">
            <v>-</v>
          </cell>
          <cell r="AS101" t="str">
            <v>-</v>
          </cell>
          <cell r="AT101" t="str">
            <v>-</v>
          </cell>
          <cell r="AU101" t="str">
            <v>-</v>
          </cell>
          <cell r="AV101" t="str">
            <v>-</v>
          </cell>
          <cell r="AW101">
            <v>0</v>
          </cell>
          <cell r="AX101" t="str">
            <v>-</v>
          </cell>
          <cell r="AY101" t="str">
            <v>-</v>
          </cell>
          <cell r="CF101" t="str">
            <v>-</v>
          </cell>
          <cell r="CG101">
            <v>0</v>
          </cell>
          <cell r="CH101" t="str">
            <v>-</v>
          </cell>
        </row>
        <row r="102">
          <cell r="A102" t="str">
            <v>-</v>
          </cell>
          <cell r="B102" t="str">
            <v>-</v>
          </cell>
          <cell r="C102" t="str">
            <v>-</v>
          </cell>
          <cell r="D102" t="str">
            <v>-</v>
          </cell>
          <cell r="E102" t="str">
            <v>B24</v>
          </cell>
          <cell r="F102" t="str">
            <v>D4</v>
          </cell>
          <cell r="G102" t="str">
            <v/>
          </cell>
          <cell r="H102" t="str">
            <v/>
          </cell>
          <cell r="AN102" t="str">
            <v>-</v>
          </cell>
          <cell r="AO102" t="str">
            <v>-</v>
          </cell>
          <cell r="AP102" t="str">
            <v>-</v>
          </cell>
          <cell r="AQ102" t="str">
            <v>-</v>
          </cell>
          <cell r="AR102" t="str">
            <v>-</v>
          </cell>
          <cell r="AS102" t="str">
            <v>-</v>
          </cell>
          <cell r="AT102" t="str">
            <v>-</v>
          </cell>
          <cell r="AU102" t="str">
            <v>-</v>
          </cell>
          <cell r="AV102" t="str">
            <v>-</v>
          </cell>
          <cell r="AW102">
            <v>0</v>
          </cell>
          <cell r="AX102" t="str">
            <v>-</v>
          </cell>
          <cell r="AY102" t="str">
            <v>-</v>
          </cell>
          <cell r="CF102" t="str">
            <v>-</v>
          </cell>
          <cell r="CG102">
            <v>0</v>
          </cell>
          <cell r="CH102" t="str">
            <v>-</v>
          </cell>
        </row>
        <row r="103">
          <cell r="A103" t="str">
            <v>-</v>
          </cell>
          <cell r="B103" t="str">
            <v>-</v>
          </cell>
          <cell r="C103" t="str">
            <v>-</v>
          </cell>
          <cell r="D103" t="str">
            <v>-</v>
          </cell>
          <cell r="E103" t="str">
            <v>B25</v>
          </cell>
          <cell r="F103" t="str">
            <v>D4</v>
          </cell>
          <cell r="G103" t="str">
            <v/>
          </cell>
          <cell r="H103" t="str">
            <v/>
          </cell>
          <cell r="AN103" t="str">
            <v>-</v>
          </cell>
          <cell r="AO103" t="str">
            <v>-</v>
          </cell>
          <cell r="AP103" t="str">
            <v>-</v>
          </cell>
          <cell r="AQ103" t="str">
            <v>-</v>
          </cell>
          <cell r="AR103" t="str">
            <v>-</v>
          </cell>
          <cell r="AS103" t="str">
            <v>-</v>
          </cell>
          <cell r="AT103" t="str">
            <v>-</v>
          </cell>
          <cell r="AU103" t="str">
            <v>-</v>
          </cell>
          <cell r="AV103" t="str">
            <v>-</v>
          </cell>
          <cell r="AW103">
            <v>0</v>
          </cell>
          <cell r="AX103" t="str">
            <v>-</v>
          </cell>
          <cell r="AY103" t="str">
            <v>-</v>
          </cell>
          <cell r="CF103" t="str">
            <v>-</v>
          </cell>
          <cell r="CG103">
            <v>0</v>
          </cell>
          <cell r="CH103" t="str">
            <v>-</v>
          </cell>
        </row>
      </sheetData>
      <sheetData sheetId="12">
        <row r="4">
          <cell r="AH4">
            <v>1</v>
          </cell>
          <cell r="AI4" t="str">
            <v>Mark Anstee</v>
          </cell>
          <cell r="AJ4">
            <v>260.03999999999996</v>
          </cell>
          <cell r="AK4">
            <v>1</v>
          </cell>
          <cell r="AL4" t="str">
            <v>-</v>
          </cell>
          <cell r="AM4" t="str">
            <v>-</v>
          </cell>
          <cell r="AN4" t="str">
            <v>-</v>
          </cell>
          <cell r="AO4" t="str">
            <v>-</v>
          </cell>
        </row>
        <row r="5">
          <cell r="AH5">
            <v>2</v>
          </cell>
          <cell r="AI5" t="str">
            <v>David Brett</v>
          </cell>
          <cell r="AJ5">
            <v>252.04</v>
          </cell>
          <cell r="AK5">
            <v>2</v>
          </cell>
          <cell r="AL5" t="str">
            <v>-</v>
          </cell>
          <cell r="AM5" t="str">
            <v>-</v>
          </cell>
          <cell r="AN5" t="str">
            <v>-</v>
          </cell>
          <cell r="AO5" t="str">
            <v>-</v>
          </cell>
        </row>
        <row r="6">
          <cell r="AH6">
            <v>3</v>
          </cell>
          <cell r="AI6" t="str">
            <v>Edward McGrann</v>
          </cell>
          <cell r="AJ6">
            <v>251.04</v>
          </cell>
          <cell r="AK6">
            <v>3</v>
          </cell>
          <cell r="AL6" t="str">
            <v>-</v>
          </cell>
          <cell r="AM6" t="str">
            <v>-</v>
          </cell>
          <cell r="AN6" t="str">
            <v>-</v>
          </cell>
          <cell r="AO6" t="str">
            <v>-</v>
          </cell>
        </row>
        <row r="7">
          <cell r="AH7">
            <v>4</v>
          </cell>
          <cell r="AI7" t="str">
            <v>Vince Vaina</v>
          </cell>
          <cell r="AJ7">
            <v>251.04</v>
          </cell>
          <cell r="AK7">
            <v>4</v>
          </cell>
          <cell r="AL7" t="str">
            <v>-</v>
          </cell>
          <cell r="AM7" t="str">
            <v>-</v>
          </cell>
          <cell r="AN7" t="str">
            <v>-</v>
          </cell>
          <cell r="AO7" t="str">
            <v>-</v>
          </cell>
        </row>
        <row r="8">
          <cell r="AH8">
            <v>5</v>
          </cell>
          <cell r="AI8" t="str">
            <v>Fred Blacker LH</v>
          </cell>
          <cell r="AJ8">
            <v>250.06</v>
          </cell>
          <cell r="AK8">
            <v>5</v>
          </cell>
          <cell r="AL8" t="str">
            <v>-</v>
          </cell>
          <cell r="AM8" t="str">
            <v>-</v>
          </cell>
          <cell r="AN8" t="str">
            <v>-</v>
          </cell>
          <cell r="AO8" t="str">
            <v>-</v>
          </cell>
        </row>
        <row r="9">
          <cell r="AH9">
            <v>6</v>
          </cell>
          <cell r="AI9" t="str">
            <v>Peter VM</v>
          </cell>
          <cell r="AJ9">
            <v>247.01</v>
          </cell>
          <cell r="AK9">
            <v>6</v>
          </cell>
          <cell r="AL9" t="str">
            <v>-</v>
          </cell>
          <cell r="AM9" t="str">
            <v>-</v>
          </cell>
          <cell r="AN9" t="str">
            <v>-</v>
          </cell>
          <cell r="AO9" t="str">
            <v>-</v>
          </cell>
        </row>
        <row r="10">
          <cell r="AH10">
            <v>7</v>
          </cell>
          <cell r="AI10" t="str">
            <v>Dave Zucconi</v>
          </cell>
          <cell r="AJ10">
            <v>245.03</v>
          </cell>
          <cell r="AK10">
            <v>7</v>
          </cell>
          <cell r="AL10" t="str">
            <v>-</v>
          </cell>
          <cell r="AM10" t="str">
            <v>-</v>
          </cell>
          <cell r="AN10" t="str">
            <v>-</v>
          </cell>
          <cell r="AO10" t="str">
            <v>-</v>
          </cell>
        </row>
        <row r="11">
          <cell r="AH11">
            <v>8</v>
          </cell>
          <cell r="AI11" t="str">
            <v>Alison Brett</v>
          </cell>
          <cell r="AJ11">
            <v>244.03999999999996</v>
          </cell>
          <cell r="AK11">
            <v>8</v>
          </cell>
          <cell r="AL11" t="str">
            <v>-</v>
          </cell>
          <cell r="AM11" t="str">
            <v>-</v>
          </cell>
          <cell r="AN11" t="str">
            <v>-</v>
          </cell>
          <cell r="AO11" t="str">
            <v>-</v>
          </cell>
        </row>
        <row r="12">
          <cell r="AH12">
            <v>9</v>
          </cell>
          <cell r="AI12" t="str">
            <v>James Schofields</v>
          </cell>
          <cell r="AJ12">
            <v>244.01999999999998</v>
          </cell>
          <cell r="AK12">
            <v>9</v>
          </cell>
          <cell r="AL12" t="str">
            <v>-</v>
          </cell>
          <cell r="AM12" t="str">
            <v>-</v>
          </cell>
          <cell r="AN12" t="str">
            <v>-</v>
          </cell>
          <cell r="AO12" t="str">
            <v>-</v>
          </cell>
        </row>
        <row r="13">
          <cell r="AH13">
            <v>10</v>
          </cell>
          <cell r="AI13" t="str">
            <v>Ken Perrin</v>
          </cell>
          <cell r="AJ13">
            <v>242.03</v>
          </cell>
          <cell r="AK13">
            <v>10</v>
          </cell>
          <cell r="AL13" t="str">
            <v>-</v>
          </cell>
          <cell r="AM13" t="str">
            <v>-</v>
          </cell>
          <cell r="AN13" t="str">
            <v>-</v>
          </cell>
          <cell r="AO13" t="str">
            <v>-</v>
          </cell>
        </row>
        <row r="14">
          <cell r="AH14">
            <v>11</v>
          </cell>
          <cell r="AI14" t="str">
            <v>Micahel Bell</v>
          </cell>
          <cell r="AJ14">
            <v>240.03</v>
          </cell>
          <cell r="AK14">
            <v>11</v>
          </cell>
          <cell r="AL14" t="str">
            <v>-</v>
          </cell>
          <cell r="AM14" t="str">
            <v>-</v>
          </cell>
          <cell r="AN14" t="str">
            <v>-</v>
          </cell>
          <cell r="AO14" t="str">
            <v>-</v>
          </cell>
        </row>
        <row r="15">
          <cell r="AH15">
            <v>12</v>
          </cell>
          <cell r="AI15" t="str">
            <v>Grant Groves</v>
          </cell>
          <cell r="AJ15">
            <v>239.04</v>
          </cell>
          <cell r="AK15">
            <v>12</v>
          </cell>
          <cell r="AL15" t="str">
            <v>-</v>
          </cell>
          <cell r="AM15" t="str">
            <v>-</v>
          </cell>
          <cell r="AN15" t="str">
            <v>-</v>
          </cell>
          <cell r="AO15" t="str">
            <v>-</v>
          </cell>
        </row>
        <row r="16">
          <cell r="AH16">
            <v>13</v>
          </cell>
          <cell r="AI16" t="str">
            <v>Keegan McGrann JNR</v>
          </cell>
          <cell r="AJ16">
            <v>238.02999999999997</v>
          </cell>
          <cell r="AK16">
            <v>13</v>
          </cell>
          <cell r="AL16" t="str">
            <v>-</v>
          </cell>
          <cell r="AM16" t="str">
            <v>-</v>
          </cell>
          <cell r="AN16" t="str">
            <v>-</v>
          </cell>
          <cell r="AO16" t="str">
            <v>-</v>
          </cell>
        </row>
        <row r="17">
          <cell r="AH17">
            <v>14</v>
          </cell>
          <cell r="AI17" t="str">
            <v>Les Fraser LH</v>
          </cell>
          <cell r="AJ17">
            <v>236.04</v>
          </cell>
          <cell r="AK17">
            <v>14</v>
          </cell>
          <cell r="AL17" t="str">
            <v>-</v>
          </cell>
          <cell r="AM17" t="str">
            <v>-</v>
          </cell>
          <cell r="AN17" t="str">
            <v>-</v>
          </cell>
          <cell r="AO17" t="str">
            <v>-</v>
          </cell>
        </row>
        <row r="18">
          <cell r="AH18">
            <v>15</v>
          </cell>
          <cell r="AI18" t="str">
            <v>Tony Gestier</v>
          </cell>
          <cell r="AJ18">
            <v>236</v>
          </cell>
          <cell r="AK18">
            <v>15</v>
          </cell>
          <cell r="AL18" t="str">
            <v>-</v>
          </cell>
          <cell r="AM18" t="str">
            <v>-</v>
          </cell>
          <cell r="AN18" t="str">
            <v>-</v>
          </cell>
          <cell r="AO18" t="str">
            <v>-</v>
          </cell>
        </row>
        <row r="19">
          <cell r="AH19">
            <v>16</v>
          </cell>
          <cell r="AI19" t="str">
            <v>Tim Pavey LH</v>
          </cell>
          <cell r="AJ19">
            <v>233.01</v>
          </cell>
          <cell r="AK19">
            <v>16</v>
          </cell>
          <cell r="AL19" t="str">
            <v>-</v>
          </cell>
          <cell r="AM19" t="str">
            <v>-</v>
          </cell>
          <cell r="AN19" t="str">
            <v>-</v>
          </cell>
          <cell r="AO19" t="str">
            <v>-</v>
          </cell>
        </row>
        <row r="20">
          <cell r="AH20">
            <v>17</v>
          </cell>
          <cell r="AI20" t="str">
            <v>John Butts</v>
          </cell>
          <cell r="AJ20">
            <v>231.01</v>
          </cell>
          <cell r="AK20">
            <v>17</v>
          </cell>
          <cell r="AL20" t="str">
            <v>-</v>
          </cell>
          <cell r="AM20" t="str">
            <v>-</v>
          </cell>
          <cell r="AN20" t="str">
            <v>-</v>
          </cell>
          <cell r="AO20" t="str">
            <v>-</v>
          </cell>
        </row>
        <row r="21">
          <cell r="AH21">
            <v>18</v>
          </cell>
          <cell r="AI21" t="str">
            <v>Bruce Blacker</v>
          </cell>
          <cell r="AJ21">
            <v>229.05</v>
          </cell>
          <cell r="AK21">
            <v>18</v>
          </cell>
          <cell r="AL21" t="str">
            <v>-</v>
          </cell>
          <cell r="AM21" t="str">
            <v>-</v>
          </cell>
          <cell r="AN21" t="str">
            <v>-</v>
          </cell>
          <cell r="AO21" t="str">
            <v>-</v>
          </cell>
        </row>
        <row r="22">
          <cell r="AH22">
            <v>19</v>
          </cell>
          <cell r="AI22" t="str">
            <v>Chris King</v>
          </cell>
          <cell r="AJ22">
            <v>229.03</v>
          </cell>
          <cell r="AK22">
            <v>19</v>
          </cell>
          <cell r="AL22" t="str">
            <v>-</v>
          </cell>
          <cell r="AM22" t="str">
            <v>-</v>
          </cell>
          <cell r="AN22" t="str">
            <v>-</v>
          </cell>
          <cell r="AO22" t="str">
            <v>-</v>
          </cell>
        </row>
        <row r="23">
          <cell r="AH23">
            <v>20</v>
          </cell>
          <cell r="AI23" t="str">
            <v>Ken Melgaard</v>
          </cell>
          <cell r="AJ23">
            <v>228.05</v>
          </cell>
          <cell r="AK23">
            <v>20</v>
          </cell>
          <cell r="AL23" t="str">
            <v>-</v>
          </cell>
          <cell r="AM23" t="str">
            <v>-</v>
          </cell>
          <cell r="AN23" t="str">
            <v>-</v>
          </cell>
          <cell r="AO23" t="str">
            <v>-</v>
          </cell>
        </row>
        <row r="24">
          <cell r="AH24">
            <v>21</v>
          </cell>
          <cell r="AI24" t="str">
            <v>David Dundas</v>
          </cell>
          <cell r="AJ24">
            <v>228.01999999999998</v>
          </cell>
          <cell r="AK24">
            <v>21</v>
          </cell>
          <cell r="AL24" t="str">
            <v>-</v>
          </cell>
          <cell r="AM24" t="str">
            <v>-</v>
          </cell>
          <cell r="AN24" t="str">
            <v>-</v>
          </cell>
          <cell r="AO24" t="str">
            <v>-</v>
          </cell>
        </row>
        <row r="25">
          <cell r="AH25">
            <v>22</v>
          </cell>
          <cell r="AI25" t="str">
            <v>Andy Santa</v>
          </cell>
          <cell r="AJ25">
            <v>227.01999999999998</v>
          </cell>
          <cell r="AK25">
            <v>22</v>
          </cell>
          <cell r="AL25" t="str">
            <v>-</v>
          </cell>
          <cell r="AM25" t="str">
            <v>-</v>
          </cell>
          <cell r="AN25" t="str">
            <v>-</v>
          </cell>
          <cell r="AO25" t="str">
            <v>-</v>
          </cell>
        </row>
        <row r="26">
          <cell r="AH26">
            <v>23</v>
          </cell>
          <cell r="AI26" t="str">
            <v>Kathy Dundas</v>
          </cell>
          <cell r="AJ26">
            <v>224.01999999999998</v>
          </cell>
          <cell r="AK26">
            <v>23</v>
          </cell>
          <cell r="AL26" t="str">
            <v>-</v>
          </cell>
          <cell r="AM26" t="str">
            <v>-</v>
          </cell>
          <cell r="AN26" t="str">
            <v>-</v>
          </cell>
          <cell r="AO26" t="str">
            <v>-</v>
          </cell>
        </row>
        <row r="27">
          <cell r="AH27">
            <v>24</v>
          </cell>
          <cell r="AI27" t="str">
            <v>Rob Valerie</v>
          </cell>
          <cell r="AJ27">
            <v>224.01</v>
          </cell>
          <cell r="AK27">
            <v>24</v>
          </cell>
          <cell r="AL27" t="str">
            <v>-</v>
          </cell>
          <cell r="AM27" t="str">
            <v>-</v>
          </cell>
          <cell r="AN27" t="str">
            <v>-</v>
          </cell>
          <cell r="AO27" t="str">
            <v>-</v>
          </cell>
        </row>
        <row r="28">
          <cell r="AH28">
            <v>25</v>
          </cell>
          <cell r="AI28" t="str">
            <v>Nick Aagren LH</v>
          </cell>
          <cell r="AJ28">
            <v>220.01</v>
          </cell>
          <cell r="AK28">
            <v>25</v>
          </cell>
          <cell r="AL28" t="str">
            <v>-</v>
          </cell>
          <cell r="AM28" t="str">
            <v>-</v>
          </cell>
          <cell r="AN28" t="str">
            <v>-</v>
          </cell>
          <cell r="AO28" t="str">
            <v>-</v>
          </cell>
        </row>
        <row r="29">
          <cell r="AH29">
            <v>26</v>
          </cell>
          <cell r="AI29" t="str">
            <v>Russell LeMatrie</v>
          </cell>
          <cell r="AJ29">
            <v>217.01</v>
          </cell>
          <cell r="AK29">
            <v>26</v>
          </cell>
          <cell r="AL29" t="str">
            <v>-</v>
          </cell>
          <cell r="AM29" t="str">
            <v>-</v>
          </cell>
          <cell r="AN29" t="str">
            <v>-</v>
          </cell>
          <cell r="AO29" t="str">
            <v>-</v>
          </cell>
        </row>
        <row r="30">
          <cell r="AH30">
            <v>27</v>
          </cell>
          <cell r="AI30" t="str">
            <v>Barry Wild</v>
          </cell>
          <cell r="AJ30">
            <v>214.01999999999998</v>
          </cell>
          <cell r="AK30">
            <v>27</v>
          </cell>
          <cell r="AL30" t="str">
            <v>-</v>
          </cell>
          <cell r="AM30" t="str">
            <v>-</v>
          </cell>
          <cell r="AN30" t="str">
            <v>-</v>
          </cell>
          <cell r="AO30" t="str">
            <v>-</v>
          </cell>
        </row>
        <row r="31">
          <cell r="AH31">
            <v>28</v>
          </cell>
          <cell r="AI31" t="str">
            <v>John Harris</v>
          </cell>
          <cell r="AJ31">
            <v>214.01</v>
          </cell>
          <cell r="AK31">
            <v>28</v>
          </cell>
          <cell r="AL31" t="str">
            <v>-</v>
          </cell>
          <cell r="AM31" t="str">
            <v>-</v>
          </cell>
          <cell r="AN31" t="str">
            <v>-</v>
          </cell>
          <cell r="AO31" t="str">
            <v>-</v>
          </cell>
        </row>
        <row r="32">
          <cell r="AH32">
            <v>29</v>
          </cell>
          <cell r="AI32" t="str">
            <v>Dave Groves</v>
          </cell>
          <cell r="AJ32">
            <v>213.02</v>
          </cell>
          <cell r="AK32">
            <v>29</v>
          </cell>
          <cell r="AL32" t="str">
            <v>-</v>
          </cell>
          <cell r="AM32" t="str">
            <v>-</v>
          </cell>
          <cell r="AN32" t="str">
            <v>-</v>
          </cell>
          <cell r="AO32" t="str">
            <v>-</v>
          </cell>
        </row>
        <row r="33">
          <cell r="AH33">
            <v>30</v>
          </cell>
          <cell r="AI33" t="str">
            <v>Bob Wright</v>
          </cell>
          <cell r="AJ33">
            <v>206.03</v>
          </cell>
          <cell r="AK33">
            <v>30</v>
          </cell>
          <cell r="AL33" t="str">
            <v>-</v>
          </cell>
          <cell r="AM33" t="str">
            <v>-</v>
          </cell>
          <cell r="AN33" t="str">
            <v>-</v>
          </cell>
          <cell r="AO33" t="str">
            <v>-</v>
          </cell>
        </row>
        <row r="34">
          <cell r="AH34">
            <v>31</v>
          </cell>
          <cell r="AI34" t="str">
            <v>Peter Gerhold</v>
          </cell>
          <cell r="AJ34">
            <v>202.01999999999998</v>
          </cell>
          <cell r="AK34">
            <v>31</v>
          </cell>
          <cell r="AL34" t="str">
            <v>-</v>
          </cell>
          <cell r="AM34" t="str">
            <v>-</v>
          </cell>
          <cell r="AN34" t="str">
            <v>-</v>
          </cell>
          <cell r="AO34" t="str">
            <v>-</v>
          </cell>
        </row>
        <row r="35">
          <cell r="AH35">
            <v>32</v>
          </cell>
          <cell r="AI35" t="str">
            <v>Leaanee VM</v>
          </cell>
          <cell r="AJ35">
            <v>201.03</v>
          </cell>
          <cell r="AK35">
            <v>32</v>
          </cell>
          <cell r="AL35" t="str">
            <v>-</v>
          </cell>
          <cell r="AM35" t="str">
            <v>-</v>
          </cell>
          <cell r="AN35" t="str">
            <v>-</v>
          </cell>
          <cell r="AO35" t="str">
            <v>-</v>
          </cell>
        </row>
        <row r="36">
          <cell r="AH36">
            <v>33</v>
          </cell>
          <cell r="AI36" t="str">
            <v>Robert Dalbron LH</v>
          </cell>
          <cell r="AJ36">
            <v>192.01</v>
          </cell>
          <cell r="AK36">
            <v>33</v>
          </cell>
          <cell r="AL36" t="str">
            <v>-</v>
          </cell>
          <cell r="AM36" t="str">
            <v>-</v>
          </cell>
          <cell r="AN36" t="str">
            <v>-</v>
          </cell>
          <cell r="AO36" t="str">
            <v>-</v>
          </cell>
        </row>
        <row r="37">
          <cell r="AH37">
            <v>34</v>
          </cell>
          <cell r="AI37" t="str">
            <v>Barry Tucker LH</v>
          </cell>
          <cell r="AJ37">
            <v>189</v>
          </cell>
          <cell r="AK37">
            <v>34</v>
          </cell>
          <cell r="AL37" t="str">
            <v>-</v>
          </cell>
          <cell r="AM37" t="str">
            <v>-</v>
          </cell>
          <cell r="AN37" t="str">
            <v>-</v>
          </cell>
          <cell r="AO37" t="str">
            <v>-</v>
          </cell>
        </row>
        <row r="38">
          <cell r="AH38">
            <v>35</v>
          </cell>
          <cell r="AI38" t="str">
            <v>Greg Chapman</v>
          </cell>
          <cell r="AJ38">
            <v>181.01</v>
          </cell>
          <cell r="AK38">
            <v>35</v>
          </cell>
          <cell r="AL38" t="str">
            <v>-</v>
          </cell>
          <cell r="AM38" t="str">
            <v>-</v>
          </cell>
          <cell r="AN38" t="str">
            <v>-</v>
          </cell>
          <cell r="AO38" t="str">
            <v>-</v>
          </cell>
        </row>
        <row r="39">
          <cell r="AH39">
            <v>36</v>
          </cell>
          <cell r="AI39" t="str">
            <v>Michael Bennett</v>
          </cell>
          <cell r="AJ39">
            <v>173</v>
          </cell>
          <cell r="AK39">
            <v>36</v>
          </cell>
          <cell r="AL39" t="str">
            <v>-</v>
          </cell>
          <cell r="AM39" t="str">
            <v>-</v>
          </cell>
          <cell r="AN39" t="str">
            <v>-</v>
          </cell>
          <cell r="AO39" t="str">
            <v>-</v>
          </cell>
        </row>
        <row r="40">
          <cell r="AH40">
            <v>37</v>
          </cell>
          <cell r="AI40" t="str">
            <v>Josh Arundell</v>
          </cell>
          <cell r="AJ40">
            <v>144</v>
          </cell>
          <cell r="AK40">
            <v>37</v>
          </cell>
          <cell r="AL40" t="str">
            <v>-</v>
          </cell>
          <cell r="AM40" t="str">
            <v>-</v>
          </cell>
          <cell r="AN40" t="str">
            <v>-</v>
          </cell>
          <cell r="AO40" t="str">
            <v>-</v>
          </cell>
        </row>
        <row r="41">
          <cell r="AH41">
            <v>38</v>
          </cell>
          <cell r="AI41" t="str">
            <v>Paul Krebs</v>
          </cell>
          <cell r="AJ41">
            <v>110</v>
          </cell>
          <cell r="AK41">
            <v>38</v>
          </cell>
          <cell r="AL41" t="str">
            <v>-</v>
          </cell>
          <cell r="AM41" t="str">
            <v>-</v>
          </cell>
          <cell r="AN41" t="str">
            <v>-</v>
          </cell>
          <cell r="AO41" t="str">
            <v>-</v>
          </cell>
        </row>
        <row r="42">
          <cell r="AH42">
            <v>39</v>
          </cell>
          <cell r="AI42" t="str">
            <v>Gary Barron</v>
          </cell>
          <cell r="AJ42">
            <v>66</v>
          </cell>
          <cell r="AK42">
            <v>39</v>
          </cell>
          <cell r="AL42" t="str">
            <v>-</v>
          </cell>
          <cell r="AM42" t="str">
            <v>-</v>
          </cell>
          <cell r="AN42" t="str">
            <v>-</v>
          </cell>
          <cell r="AO42" t="str">
            <v>-</v>
          </cell>
        </row>
        <row r="43">
          <cell r="AH43" t="str">
            <v>-</v>
          </cell>
          <cell r="AI43" t="str">
            <v>-</v>
          </cell>
          <cell r="AJ43" t="str">
            <v>-</v>
          </cell>
          <cell r="AK43" t="str">
            <v>-</v>
          </cell>
          <cell r="AL43" t="str">
            <v>-</v>
          </cell>
          <cell r="AM43" t="str">
            <v>-</v>
          </cell>
          <cell r="AN43" t="str">
            <v>-</v>
          </cell>
          <cell r="AO43" t="str">
            <v>-</v>
          </cell>
        </row>
        <row r="44">
          <cell r="AH44" t="str">
            <v>-</v>
          </cell>
          <cell r="AI44" t="str">
            <v>-</v>
          </cell>
          <cell r="AJ44" t="str">
            <v>-</v>
          </cell>
          <cell r="AK44" t="str">
            <v>-</v>
          </cell>
          <cell r="AL44" t="str">
            <v>-</v>
          </cell>
          <cell r="AM44" t="str">
            <v>-</v>
          </cell>
          <cell r="AN44" t="str">
            <v>-</v>
          </cell>
          <cell r="AO44" t="str">
            <v>-</v>
          </cell>
        </row>
        <row r="45">
          <cell r="AH45" t="str">
            <v>-</v>
          </cell>
          <cell r="AI45" t="str">
            <v>-</v>
          </cell>
          <cell r="AJ45" t="str">
            <v>-</v>
          </cell>
          <cell r="AK45" t="str">
            <v>-</v>
          </cell>
          <cell r="AL45" t="str">
            <v>-</v>
          </cell>
          <cell r="AM45" t="str">
            <v>-</v>
          </cell>
          <cell r="AN45" t="str">
            <v>-</v>
          </cell>
          <cell r="AO45" t="str">
            <v>-</v>
          </cell>
        </row>
        <row r="46">
          <cell r="AH46" t="str">
            <v>-</v>
          </cell>
          <cell r="AI46" t="str">
            <v>-</v>
          </cell>
          <cell r="AJ46" t="str">
            <v>-</v>
          </cell>
          <cell r="AK46" t="str">
            <v>-</v>
          </cell>
          <cell r="AL46" t="str">
            <v>-</v>
          </cell>
          <cell r="AM46" t="str">
            <v>-</v>
          </cell>
          <cell r="AN46" t="str">
            <v>-</v>
          </cell>
          <cell r="AO46" t="str">
            <v>-</v>
          </cell>
        </row>
        <row r="47">
          <cell r="AH47" t="str">
            <v>-</v>
          </cell>
          <cell r="AI47" t="str">
            <v>-</v>
          </cell>
          <cell r="AJ47" t="str">
            <v>-</v>
          </cell>
          <cell r="AK47" t="str">
            <v>-</v>
          </cell>
          <cell r="AL47" t="str">
            <v>-</v>
          </cell>
          <cell r="AM47" t="str">
            <v>-</v>
          </cell>
          <cell r="AN47" t="str">
            <v>-</v>
          </cell>
          <cell r="AO47" t="str">
            <v>-</v>
          </cell>
        </row>
        <row r="48">
          <cell r="AH48" t="str">
            <v>-</v>
          </cell>
          <cell r="AI48" t="str">
            <v>-</v>
          </cell>
          <cell r="AJ48" t="str">
            <v>-</v>
          </cell>
          <cell r="AK48" t="str">
            <v>-</v>
          </cell>
          <cell r="AL48" t="str">
            <v>-</v>
          </cell>
          <cell r="AM48" t="str">
            <v>-</v>
          </cell>
          <cell r="AN48" t="str">
            <v>-</v>
          </cell>
          <cell r="AO48" t="str">
            <v>-</v>
          </cell>
        </row>
        <row r="49">
          <cell r="AH49" t="str">
            <v>-</v>
          </cell>
          <cell r="AI49" t="str">
            <v>-</v>
          </cell>
          <cell r="AJ49" t="str">
            <v>-</v>
          </cell>
          <cell r="AK49" t="str">
            <v>-</v>
          </cell>
          <cell r="AL49" t="str">
            <v>-</v>
          </cell>
          <cell r="AM49" t="str">
            <v>-</v>
          </cell>
          <cell r="AN49" t="str">
            <v>-</v>
          </cell>
          <cell r="AO49" t="str">
            <v>-</v>
          </cell>
        </row>
        <row r="50">
          <cell r="AH50" t="str">
            <v>-</v>
          </cell>
          <cell r="AI50" t="str">
            <v>-</v>
          </cell>
          <cell r="AJ50" t="str">
            <v>-</v>
          </cell>
          <cell r="AK50" t="str">
            <v>-</v>
          </cell>
          <cell r="AL50" t="str">
            <v>-</v>
          </cell>
          <cell r="AM50" t="str">
            <v>-</v>
          </cell>
          <cell r="AN50" t="str">
            <v>-</v>
          </cell>
          <cell r="AO50" t="str">
            <v>-</v>
          </cell>
        </row>
        <row r="51">
          <cell r="AH51" t="str">
            <v>-</v>
          </cell>
          <cell r="AI51" t="str">
            <v>-</v>
          </cell>
          <cell r="AJ51" t="str">
            <v>-</v>
          </cell>
          <cell r="AK51" t="str">
            <v>-</v>
          </cell>
          <cell r="AL51" t="str">
            <v>-</v>
          </cell>
          <cell r="AM51" t="str">
            <v>-</v>
          </cell>
          <cell r="AN51" t="str">
            <v>-</v>
          </cell>
          <cell r="AO51" t="str">
            <v>-</v>
          </cell>
        </row>
        <row r="52">
          <cell r="AH52" t="str">
            <v>-</v>
          </cell>
          <cell r="AI52" t="str">
            <v>-</v>
          </cell>
          <cell r="AJ52" t="str">
            <v>-</v>
          </cell>
          <cell r="AK52" t="str">
            <v>-</v>
          </cell>
          <cell r="AL52" t="str">
            <v>-</v>
          </cell>
          <cell r="AM52" t="str">
            <v>-</v>
          </cell>
          <cell r="AN52" t="str">
            <v>-</v>
          </cell>
          <cell r="AO52" t="str">
            <v>-</v>
          </cell>
        </row>
        <row r="53">
          <cell r="AH53" t="str">
            <v>-</v>
          </cell>
          <cell r="AI53" t="str">
            <v>-</v>
          </cell>
          <cell r="AJ53" t="str">
            <v>-</v>
          </cell>
          <cell r="AK53" t="str">
            <v>-</v>
          </cell>
          <cell r="AL53" t="str">
            <v>-</v>
          </cell>
          <cell r="AM53" t="str">
            <v>-</v>
          </cell>
          <cell r="AN53" t="str">
            <v>-</v>
          </cell>
          <cell r="AO53" t="str">
            <v>-</v>
          </cell>
        </row>
        <row r="54">
          <cell r="AH54" t="str">
            <v>-</v>
          </cell>
          <cell r="AI54" t="str">
            <v>-</v>
          </cell>
          <cell r="AJ54" t="str">
            <v>-</v>
          </cell>
          <cell r="AK54" t="str">
            <v>-</v>
          </cell>
          <cell r="AL54" t="str">
            <v>-</v>
          </cell>
          <cell r="AM54" t="str">
            <v>-</v>
          </cell>
          <cell r="AN54" t="str">
            <v>-</v>
          </cell>
          <cell r="AO54" t="str">
            <v>-</v>
          </cell>
        </row>
        <row r="55">
          <cell r="AH55" t="str">
            <v>-</v>
          </cell>
          <cell r="AI55" t="str">
            <v>-</v>
          </cell>
          <cell r="AJ55" t="str">
            <v>-</v>
          </cell>
          <cell r="AK55" t="str">
            <v>-</v>
          </cell>
          <cell r="AL55" t="str">
            <v>-</v>
          </cell>
          <cell r="AM55" t="str">
            <v>-</v>
          </cell>
          <cell r="AN55" t="str">
            <v>-</v>
          </cell>
          <cell r="AO55" t="str">
            <v>-</v>
          </cell>
        </row>
        <row r="56">
          <cell r="AH56" t="str">
            <v>-</v>
          </cell>
          <cell r="AI56" t="str">
            <v>-</v>
          </cell>
          <cell r="AJ56" t="str">
            <v>-</v>
          </cell>
          <cell r="AK56" t="str">
            <v>-</v>
          </cell>
          <cell r="AL56" t="str">
            <v>-</v>
          </cell>
          <cell r="AM56" t="str">
            <v>-</v>
          </cell>
          <cell r="AN56" t="str">
            <v>-</v>
          </cell>
          <cell r="AO56" t="str">
            <v>-</v>
          </cell>
        </row>
        <row r="57">
          <cell r="AH57" t="str">
            <v>-</v>
          </cell>
          <cell r="AI57" t="str">
            <v>-</v>
          </cell>
          <cell r="AJ57" t="str">
            <v>-</v>
          </cell>
          <cell r="AK57" t="str">
            <v>-</v>
          </cell>
          <cell r="AL57" t="str">
            <v>-</v>
          </cell>
          <cell r="AM57" t="str">
            <v>-</v>
          </cell>
          <cell r="AN57" t="str">
            <v>-</v>
          </cell>
          <cell r="AO57" t="str">
            <v>-</v>
          </cell>
        </row>
        <row r="58">
          <cell r="AH58" t="str">
            <v>-</v>
          </cell>
          <cell r="AI58" t="str">
            <v>-</v>
          </cell>
          <cell r="AJ58" t="str">
            <v>-</v>
          </cell>
          <cell r="AK58" t="str">
            <v>-</v>
          </cell>
          <cell r="AL58" t="str">
            <v>-</v>
          </cell>
          <cell r="AM58" t="str">
            <v>-</v>
          </cell>
          <cell r="AN58" t="str">
            <v>-</v>
          </cell>
          <cell r="AO58" t="str">
            <v>-</v>
          </cell>
        </row>
        <row r="59">
          <cell r="AH59" t="str">
            <v>-</v>
          </cell>
          <cell r="AI59" t="str">
            <v>-</v>
          </cell>
          <cell r="AJ59" t="str">
            <v>-</v>
          </cell>
          <cell r="AK59" t="str">
            <v>-</v>
          </cell>
          <cell r="AL59" t="str">
            <v>-</v>
          </cell>
          <cell r="AM59" t="str">
            <v>-</v>
          </cell>
          <cell r="AN59" t="str">
            <v>-</v>
          </cell>
          <cell r="AO59" t="str">
            <v>-</v>
          </cell>
        </row>
        <row r="60">
          <cell r="AH60" t="str">
            <v>-</v>
          </cell>
          <cell r="AI60" t="str">
            <v>-</v>
          </cell>
          <cell r="AJ60" t="str">
            <v>-</v>
          </cell>
          <cell r="AK60" t="str">
            <v>-</v>
          </cell>
          <cell r="AL60" t="str">
            <v>-</v>
          </cell>
          <cell r="AM60" t="str">
            <v>-</v>
          </cell>
          <cell r="AN60" t="str">
            <v>-</v>
          </cell>
          <cell r="AO60" t="str">
            <v>-</v>
          </cell>
        </row>
        <row r="61">
          <cell r="AH61" t="str">
            <v>-</v>
          </cell>
          <cell r="AI61" t="str">
            <v>-</v>
          </cell>
          <cell r="AJ61" t="str">
            <v>-</v>
          </cell>
          <cell r="AK61" t="str">
            <v>-</v>
          </cell>
          <cell r="AL61" t="str">
            <v>-</v>
          </cell>
          <cell r="AM61" t="str">
            <v>-</v>
          </cell>
          <cell r="AN61" t="str">
            <v>-</v>
          </cell>
          <cell r="AO61" t="str">
            <v>-</v>
          </cell>
        </row>
        <row r="62">
          <cell r="AH62" t="str">
            <v>-</v>
          </cell>
          <cell r="AI62" t="str">
            <v>-</v>
          </cell>
          <cell r="AJ62" t="str">
            <v>-</v>
          </cell>
          <cell r="AK62" t="str">
            <v>-</v>
          </cell>
          <cell r="AL62" t="str">
            <v>-</v>
          </cell>
          <cell r="AM62" t="str">
            <v>-</v>
          </cell>
          <cell r="AN62" t="str">
            <v>-</v>
          </cell>
          <cell r="AO62" t="str">
            <v>-</v>
          </cell>
        </row>
        <row r="63">
          <cell r="AH63" t="str">
            <v>-</v>
          </cell>
          <cell r="AI63" t="str">
            <v>-</v>
          </cell>
          <cell r="AJ63" t="str">
            <v>-</v>
          </cell>
          <cell r="AK63" t="str">
            <v>-</v>
          </cell>
          <cell r="AL63" t="str">
            <v>-</v>
          </cell>
          <cell r="AM63" t="str">
            <v>-</v>
          </cell>
          <cell r="AN63" t="str">
            <v>-</v>
          </cell>
          <cell r="AO63" t="str">
            <v>-</v>
          </cell>
        </row>
        <row r="64">
          <cell r="AH64" t="str">
            <v>-</v>
          </cell>
          <cell r="AI64" t="str">
            <v>-</v>
          </cell>
          <cell r="AJ64" t="str">
            <v>-</v>
          </cell>
          <cell r="AK64" t="str">
            <v>-</v>
          </cell>
          <cell r="AL64" t="str">
            <v>-</v>
          </cell>
          <cell r="AM64" t="str">
            <v>-</v>
          </cell>
          <cell r="AN64" t="str">
            <v>-</v>
          </cell>
          <cell r="AO64" t="str">
            <v>-</v>
          </cell>
        </row>
        <row r="65">
          <cell r="AH65" t="str">
            <v>-</v>
          </cell>
          <cell r="AI65" t="str">
            <v>-</v>
          </cell>
          <cell r="AJ65" t="str">
            <v>-</v>
          </cell>
          <cell r="AK65" t="str">
            <v>-</v>
          </cell>
          <cell r="AL65" t="str">
            <v>-</v>
          </cell>
          <cell r="AM65" t="str">
            <v>-</v>
          </cell>
          <cell r="AN65" t="str">
            <v>-</v>
          </cell>
          <cell r="AO65" t="str">
            <v>-</v>
          </cell>
        </row>
        <row r="66">
          <cell r="AH66" t="str">
            <v>-</v>
          </cell>
          <cell r="AI66" t="str">
            <v>-</v>
          </cell>
          <cell r="AJ66" t="str">
            <v>-</v>
          </cell>
          <cell r="AK66" t="str">
            <v>-</v>
          </cell>
          <cell r="AL66" t="str">
            <v>-</v>
          </cell>
          <cell r="AM66" t="str">
            <v>-</v>
          </cell>
          <cell r="AN66" t="str">
            <v>-</v>
          </cell>
          <cell r="AO66" t="str">
            <v>-</v>
          </cell>
        </row>
        <row r="67">
          <cell r="AH67" t="str">
            <v>-</v>
          </cell>
          <cell r="AI67" t="str">
            <v>-</v>
          </cell>
          <cell r="AJ67" t="str">
            <v>-</v>
          </cell>
          <cell r="AK67" t="str">
            <v>-</v>
          </cell>
          <cell r="AL67" t="str">
            <v>-</v>
          </cell>
          <cell r="AM67" t="str">
            <v>-</v>
          </cell>
          <cell r="AN67" t="str">
            <v>-</v>
          </cell>
          <cell r="AO67" t="str">
            <v>-</v>
          </cell>
        </row>
        <row r="68">
          <cell r="AH68" t="str">
            <v>-</v>
          </cell>
          <cell r="AI68" t="str">
            <v>-</v>
          </cell>
          <cell r="AJ68" t="str">
            <v>-</v>
          </cell>
          <cell r="AK68" t="str">
            <v>-</v>
          </cell>
          <cell r="AL68" t="str">
            <v>-</v>
          </cell>
          <cell r="AM68" t="str">
            <v>-</v>
          </cell>
          <cell r="AN68" t="str">
            <v>-</v>
          </cell>
          <cell r="AO68" t="str">
            <v>-</v>
          </cell>
        </row>
        <row r="69">
          <cell r="AH69" t="str">
            <v>-</v>
          </cell>
          <cell r="AI69" t="str">
            <v>-</v>
          </cell>
          <cell r="AJ69" t="str">
            <v>-</v>
          </cell>
          <cell r="AK69" t="str">
            <v>-</v>
          </cell>
          <cell r="AL69" t="str">
            <v>-</v>
          </cell>
          <cell r="AM69" t="str">
            <v>-</v>
          </cell>
          <cell r="AN69" t="str">
            <v>-</v>
          </cell>
          <cell r="AO69" t="str">
            <v>-</v>
          </cell>
        </row>
        <row r="70">
          <cell r="AH70" t="str">
            <v>-</v>
          </cell>
          <cell r="AI70" t="str">
            <v>-</v>
          </cell>
          <cell r="AJ70" t="str">
            <v>-</v>
          </cell>
          <cell r="AK70" t="str">
            <v>-</v>
          </cell>
          <cell r="AL70" t="str">
            <v>-</v>
          </cell>
          <cell r="AM70" t="str">
            <v>-</v>
          </cell>
          <cell r="AN70" t="str">
            <v>-</v>
          </cell>
          <cell r="AO70" t="str">
            <v>-</v>
          </cell>
        </row>
        <row r="71">
          <cell r="AH71" t="str">
            <v>-</v>
          </cell>
          <cell r="AI71" t="str">
            <v>-</v>
          </cell>
          <cell r="AJ71" t="str">
            <v>-</v>
          </cell>
          <cell r="AK71" t="str">
            <v>-</v>
          </cell>
          <cell r="AL71" t="str">
            <v>-</v>
          </cell>
          <cell r="AM71" t="str">
            <v>-</v>
          </cell>
          <cell r="AN71" t="str">
            <v>-</v>
          </cell>
          <cell r="AO71" t="str">
            <v>-</v>
          </cell>
        </row>
        <row r="72">
          <cell r="AH72" t="str">
            <v>-</v>
          </cell>
          <cell r="AI72" t="str">
            <v>-</v>
          </cell>
          <cell r="AJ72" t="str">
            <v>-</v>
          </cell>
          <cell r="AK72" t="str">
            <v>-</v>
          </cell>
          <cell r="AL72" t="str">
            <v>-</v>
          </cell>
          <cell r="AM72" t="str">
            <v>-</v>
          </cell>
          <cell r="AN72" t="str">
            <v>-</v>
          </cell>
          <cell r="AO72" t="str">
            <v>-</v>
          </cell>
        </row>
        <row r="73">
          <cell r="AH73" t="str">
            <v>-</v>
          </cell>
          <cell r="AI73" t="str">
            <v>-</v>
          </cell>
          <cell r="AJ73" t="str">
            <v>-</v>
          </cell>
          <cell r="AK73" t="str">
            <v>-</v>
          </cell>
          <cell r="AL73" t="str">
            <v>-</v>
          </cell>
          <cell r="AM73" t="str">
            <v>-</v>
          </cell>
          <cell r="AN73" t="str">
            <v>-</v>
          </cell>
          <cell r="AO73" t="str">
            <v>-</v>
          </cell>
        </row>
        <row r="74">
          <cell r="AH74" t="str">
            <v>-</v>
          </cell>
          <cell r="AI74" t="str">
            <v>-</v>
          </cell>
          <cell r="AJ74" t="str">
            <v>-</v>
          </cell>
          <cell r="AK74" t="str">
            <v>-</v>
          </cell>
          <cell r="AL74" t="str">
            <v>-</v>
          </cell>
          <cell r="AM74" t="str">
            <v>-</v>
          </cell>
          <cell r="AN74" t="str">
            <v>-</v>
          </cell>
          <cell r="AO74" t="str">
            <v>-</v>
          </cell>
        </row>
        <row r="75">
          <cell r="AH75" t="str">
            <v>-</v>
          </cell>
          <cell r="AI75" t="str">
            <v>-</v>
          </cell>
          <cell r="AJ75" t="str">
            <v>-</v>
          </cell>
          <cell r="AK75" t="str">
            <v>-</v>
          </cell>
          <cell r="AL75" t="str">
            <v>-</v>
          </cell>
          <cell r="AM75" t="str">
            <v>-</v>
          </cell>
          <cell r="AN75" t="str">
            <v>-</v>
          </cell>
          <cell r="AO75" t="str">
            <v>-</v>
          </cell>
        </row>
        <row r="76">
          <cell r="AH76" t="str">
            <v>-</v>
          </cell>
          <cell r="AI76" t="str">
            <v>-</v>
          </cell>
          <cell r="AJ76" t="str">
            <v>-</v>
          </cell>
          <cell r="AK76" t="str">
            <v>-</v>
          </cell>
          <cell r="AL76" t="str">
            <v>-</v>
          </cell>
          <cell r="AM76" t="str">
            <v>-</v>
          </cell>
          <cell r="AN76" t="str">
            <v>-</v>
          </cell>
          <cell r="AO76" t="str">
            <v>-</v>
          </cell>
        </row>
        <row r="77">
          <cell r="AH77" t="str">
            <v>-</v>
          </cell>
          <cell r="AI77" t="str">
            <v>-</v>
          </cell>
          <cell r="AJ77" t="str">
            <v>-</v>
          </cell>
          <cell r="AK77" t="str">
            <v>-</v>
          </cell>
          <cell r="AL77" t="str">
            <v>-</v>
          </cell>
          <cell r="AM77" t="str">
            <v>-</v>
          </cell>
          <cell r="AN77" t="str">
            <v>-</v>
          </cell>
          <cell r="AO77" t="str">
            <v>-</v>
          </cell>
        </row>
        <row r="78">
          <cell r="AH78" t="str">
            <v>-</v>
          </cell>
          <cell r="AI78" t="str">
            <v>-</v>
          </cell>
          <cell r="AJ78" t="str">
            <v>-</v>
          </cell>
          <cell r="AK78" t="str">
            <v>-</v>
          </cell>
          <cell r="AL78" t="str">
            <v>-</v>
          </cell>
          <cell r="AM78" t="str">
            <v>-</v>
          </cell>
          <cell r="AN78" t="str">
            <v>-</v>
          </cell>
          <cell r="AO78" t="str">
            <v>-</v>
          </cell>
        </row>
        <row r="79">
          <cell r="AH79" t="str">
            <v>-</v>
          </cell>
          <cell r="AI79" t="str">
            <v>-</v>
          </cell>
          <cell r="AJ79" t="str">
            <v>-</v>
          </cell>
          <cell r="AK79" t="str">
            <v>-</v>
          </cell>
          <cell r="AL79" t="str">
            <v>-</v>
          </cell>
          <cell r="AM79" t="str">
            <v>-</v>
          </cell>
          <cell r="AN79" t="str">
            <v>-</v>
          </cell>
          <cell r="AO79" t="str">
            <v>-</v>
          </cell>
        </row>
        <row r="80">
          <cell r="AH80" t="str">
            <v>-</v>
          </cell>
          <cell r="AI80" t="str">
            <v>-</v>
          </cell>
          <cell r="AJ80" t="str">
            <v>-</v>
          </cell>
          <cell r="AK80" t="str">
            <v>-</v>
          </cell>
          <cell r="AL80" t="str">
            <v>-</v>
          </cell>
          <cell r="AM80" t="str">
            <v>-</v>
          </cell>
          <cell r="AN80" t="str">
            <v>-</v>
          </cell>
          <cell r="AO80" t="str">
            <v>-</v>
          </cell>
        </row>
        <row r="81">
          <cell r="AH81" t="str">
            <v>-</v>
          </cell>
          <cell r="AI81" t="str">
            <v>-</v>
          </cell>
          <cell r="AJ81" t="str">
            <v>-</v>
          </cell>
          <cell r="AK81" t="str">
            <v>-</v>
          </cell>
          <cell r="AL81" t="str">
            <v>-</v>
          </cell>
          <cell r="AM81" t="str">
            <v>-</v>
          </cell>
          <cell r="AN81" t="str">
            <v>-</v>
          </cell>
          <cell r="AO81" t="str">
            <v>-</v>
          </cell>
        </row>
        <row r="82">
          <cell r="AH82" t="str">
            <v>-</v>
          </cell>
          <cell r="AI82" t="str">
            <v>-</v>
          </cell>
          <cell r="AJ82" t="str">
            <v>-</v>
          </cell>
          <cell r="AK82" t="str">
            <v>-</v>
          </cell>
          <cell r="AL82" t="str">
            <v>-</v>
          </cell>
          <cell r="AM82" t="str">
            <v>-</v>
          </cell>
          <cell r="AN82" t="str">
            <v>-</v>
          </cell>
          <cell r="AO82" t="str">
            <v>-</v>
          </cell>
        </row>
        <row r="83">
          <cell r="AH83" t="str">
            <v>-</v>
          </cell>
          <cell r="AI83" t="str">
            <v>-</v>
          </cell>
          <cell r="AJ83" t="str">
            <v>-</v>
          </cell>
          <cell r="AK83" t="str">
            <v>-</v>
          </cell>
          <cell r="AL83" t="str">
            <v>-</v>
          </cell>
          <cell r="AM83" t="str">
            <v>-</v>
          </cell>
          <cell r="AN83" t="str">
            <v>-</v>
          </cell>
          <cell r="AO83" t="str">
            <v>-</v>
          </cell>
        </row>
        <row r="84">
          <cell r="AH84" t="str">
            <v>-</v>
          </cell>
          <cell r="AI84" t="str">
            <v>-</v>
          </cell>
          <cell r="AJ84" t="str">
            <v>-</v>
          </cell>
          <cell r="AK84" t="str">
            <v>-</v>
          </cell>
          <cell r="AL84" t="str">
            <v>-</v>
          </cell>
          <cell r="AM84" t="str">
            <v>-</v>
          </cell>
          <cell r="AN84" t="str">
            <v>-</v>
          </cell>
          <cell r="AO84" t="str">
            <v>-</v>
          </cell>
        </row>
        <row r="85">
          <cell r="AH85" t="str">
            <v>-</v>
          </cell>
          <cell r="AI85" t="str">
            <v>-</v>
          </cell>
          <cell r="AJ85" t="str">
            <v>-</v>
          </cell>
          <cell r="AK85" t="str">
            <v>-</v>
          </cell>
          <cell r="AL85" t="str">
            <v>-</v>
          </cell>
          <cell r="AM85" t="str">
            <v>-</v>
          </cell>
          <cell r="AN85" t="str">
            <v>-</v>
          </cell>
          <cell r="AO85" t="str">
            <v>-</v>
          </cell>
        </row>
        <row r="86">
          <cell r="AH86" t="str">
            <v>-</v>
          </cell>
          <cell r="AI86" t="str">
            <v>-</v>
          </cell>
          <cell r="AJ86" t="str">
            <v>-</v>
          </cell>
          <cell r="AK86" t="str">
            <v>-</v>
          </cell>
          <cell r="AL86" t="str">
            <v>-</v>
          </cell>
          <cell r="AM86" t="str">
            <v>-</v>
          </cell>
          <cell r="AN86" t="str">
            <v>-</v>
          </cell>
          <cell r="AO86" t="str">
            <v>-</v>
          </cell>
        </row>
        <row r="87">
          <cell r="AH87" t="str">
            <v>-</v>
          </cell>
          <cell r="AI87" t="str">
            <v>-</v>
          </cell>
          <cell r="AJ87" t="str">
            <v>-</v>
          </cell>
          <cell r="AK87" t="str">
            <v>-</v>
          </cell>
          <cell r="AL87" t="str">
            <v>-</v>
          </cell>
          <cell r="AM87" t="str">
            <v>-</v>
          </cell>
          <cell r="AN87" t="str">
            <v>-</v>
          </cell>
          <cell r="AO87" t="str">
            <v>-</v>
          </cell>
        </row>
        <row r="88">
          <cell r="AH88" t="str">
            <v>-</v>
          </cell>
          <cell r="AI88" t="str">
            <v>-</v>
          </cell>
          <cell r="AJ88" t="str">
            <v>-</v>
          </cell>
          <cell r="AK88" t="str">
            <v>-</v>
          </cell>
          <cell r="AL88" t="str">
            <v>-</v>
          </cell>
          <cell r="AM88" t="str">
            <v>-</v>
          </cell>
          <cell r="AN88" t="str">
            <v>-</v>
          </cell>
          <cell r="AO88" t="str">
            <v>-</v>
          </cell>
        </row>
        <row r="89">
          <cell r="AH89" t="str">
            <v>-</v>
          </cell>
          <cell r="AI89" t="str">
            <v>-</v>
          </cell>
          <cell r="AJ89" t="str">
            <v>-</v>
          </cell>
          <cell r="AK89" t="str">
            <v>-</v>
          </cell>
          <cell r="AL89" t="str">
            <v>-</v>
          </cell>
          <cell r="AM89" t="str">
            <v>-</v>
          </cell>
          <cell r="AN89" t="str">
            <v>-</v>
          </cell>
          <cell r="AO89" t="str">
            <v>-</v>
          </cell>
        </row>
        <row r="90">
          <cell r="AH90" t="str">
            <v>-</v>
          </cell>
          <cell r="AI90" t="str">
            <v>-</v>
          </cell>
          <cell r="AJ90" t="str">
            <v>-</v>
          </cell>
          <cell r="AK90" t="str">
            <v>-</v>
          </cell>
          <cell r="AL90" t="str">
            <v>-</v>
          </cell>
          <cell r="AM90" t="str">
            <v>-</v>
          </cell>
          <cell r="AN90" t="str">
            <v>-</v>
          </cell>
          <cell r="AO90" t="str">
            <v>-</v>
          </cell>
        </row>
        <row r="91">
          <cell r="AH91" t="str">
            <v>-</v>
          </cell>
          <cell r="AI91" t="str">
            <v>-</v>
          </cell>
          <cell r="AJ91" t="str">
            <v>-</v>
          </cell>
          <cell r="AK91" t="str">
            <v>-</v>
          </cell>
          <cell r="AL91" t="str">
            <v>-</v>
          </cell>
          <cell r="AM91" t="str">
            <v>-</v>
          </cell>
          <cell r="AN91" t="str">
            <v>-</v>
          </cell>
          <cell r="AO91" t="str">
            <v>-</v>
          </cell>
        </row>
        <row r="92">
          <cell r="AH92" t="str">
            <v>-</v>
          </cell>
          <cell r="AI92" t="str">
            <v>-</v>
          </cell>
          <cell r="AJ92" t="str">
            <v>-</v>
          </cell>
          <cell r="AK92" t="str">
            <v>-</v>
          </cell>
          <cell r="AL92" t="str">
            <v>-</v>
          </cell>
          <cell r="AM92" t="str">
            <v>-</v>
          </cell>
          <cell r="AN92" t="str">
            <v>-</v>
          </cell>
          <cell r="AO92" t="str">
            <v>-</v>
          </cell>
        </row>
        <row r="93">
          <cell r="AH93" t="str">
            <v>-</v>
          </cell>
          <cell r="AI93" t="str">
            <v>-</v>
          </cell>
          <cell r="AJ93" t="str">
            <v>-</v>
          </cell>
          <cell r="AK93" t="str">
            <v>-</v>
          </cell>
          <cell r="AL93" t="str">
            <v>-</v>
          </cell>
          <cell r="AM93" t="str">
            <v>-</v>
          </cell>
          <cell r="AN93" t="str">
            <v>-</v>
          </cell>
          <cell r="AO93" t="str">
            <v>-</v>
          </cell>
        </row>
        <row r="94">
          <cell r="AH94" t="str">
            <v>-</v>
          </cell>
          <cell r="AI94" t="str">
            <v>-</v>
          </cell>
          <cell r="AJ94" t="str">
            <v>-</v>
          </cell>
          <cell r="AK94" t="str">
            <v>-</v>
          </cell>
          <cell r="AL94" t="str">
            <v>-</v>
          </cell>
          <cell r="AM94" t="str">
            <v>-</v>
          </cell>
          <cell r="AN94" t="str">
            <v>-</v>
          </cell>
          <cell r="AO94" t="str">
            <v>-</v>
          </cell>
        </row>
        <row r="95">
          <cell r="AH95" t="str">
            <v>-</v>
          </cell>
          <cell r="AI95" t="str">
            <v>-</v>
          </cell>
          <cell r="AJ95" t="str">
            <v>-</v>
          </cell>
          <cell r="AK95" t="str">
            <v>-</v>
          </cell>
          <cell r="AL95" t="str">
            <v>-</v>
          </cell>
          <cell r="AM95" t="str">
            <v>-</v>
          </cell>
          <cell r="AN95" t="str">
            <v>-</v>
          </cell>
          <cell r="AO95" t="str">
            <v>-</v>
          </cell>
        </row>
        <row r="96">
          <cell r="AH96" t="str">
            <v>-</v>
          </cell>
          <cell r="AI96" t="str">
            <v>-</v>
          </cell>
          <cell r="AJ96" t="str">
            <v>-</v>
          </cell>
          <cell r="AK96" t="str">
            <v>-</v>
          </cell>
          <cell r="AL96" t="str">
            <v>-</v>
          </cell>
          <cell r="AM96" t="str">
            <v>-</v>
          </cell>
          <cell r="AN96" t="str">
            <v>-</v>
          </cell>
          <cell r="AO96" t="str">
            <v>-</v>
          </cell>
        </row>
        <row r="97">
          <cell r="AH97" t="str">
            <v>-</v>
          </cell>
          <cell r="AI97" t="str">
            <v>-</v>
          </cell>
          <cell r="AJ97" t="str">
            <v>-</v>
          </cell>
          <cell r="AK97" t="str">
            <v>-</v>
          </cell>
          <cell r="AL97" t="str">
            <v>-</v>
          </cell>
          <cell r="AM97" t="str">
            <v>-</v>
          </cell>
          <cell r="AN97" t="str">
            <v>-</v>
          </cell>
          <cell r="AO97" t="str">
            <v>-</v>
          </cell>
        </row>
        <row r="98">
          <cell r="AH98" t="str">
            <v>-</v>
          </cell>
          <cell r="AI98" t="str">
            <v>-</v>
          </cell>
          <cell r="AJ98" t="str">
            <v>-</v>
          </cell>
          <cell r="AK98" t="str">
            <v>-</v>
          </cell>
          <cell r="AL98" t="str">
            <v>-</v>
          </cell>
          <cell r="AM98" t="str">
            <v>-</v>
          </cell>
          <cell r="AN98" t="str">
            <v>-</v>
          </cell>
          <cell r="AO98" t="str">
            <v>-</v>
          </cell>
        </row>
        <row r="99">
          <cell r="AH99" t="str">
            <v>-</v>
          </cell>
          <cell r="AI99" t="str">
            <v>-</v>
          </cell>
          <cell r="AJ99" t="str">
            <v>-</v>
          </cell>
          <cell r="AK99" t="str">
            <v>-</v>
          </cell>
          <cell r="AL99" t="str">
            <v>-</v>
          </cell>
          <cell r="AM99" t="str">
            <v>-</v>
          </cell>
          <cell r="AN99" t="str">
            <v>-</v>
          </cell>
          <cell r="AO99" t="str">
            <v>-</v>
          </cell>
        </row>
        <row r="100">
          <cell r="AH100" t="str">
            <v>-</v>
          </cell>
          <cell r="AI100" t="str">
            <v>-</v>
          </cell>
          <cell r="AJ100" t="str">
            <v>-</v>
          </cell>
          <cell r="AK100" t="str">
            <v>-</v>
          </cell>
          <cell r="AL100" t="str">
            <v>-</v>
          </cell>
          <cell r="AM100" t="str">
            <v>-</v>
          </cell>
          <cell r="AN100" t="str">
            <v>-</v>
          </cell>
          <cell r="AO100" t="str">
            <v>-</v>
          </cell>
        </row>
        <row r="101">
          <cell r="AH101" t="str">
            <v>-</v>
          </cell>
          <cell r="AI101" t="str">
            <v>-</v>
          </cell>
          <cell r="AJ101" t="str">
            <v>-</v>
          </cell>
          <cell r="AK101" t="str">
            <v>-</v>
          </cell>
          <cell r="AL101" t="str">
            <v>-</v>
          </cell>
          <cell r="AM101" t="str">
            <v>-</v>
          </cell>
          <cell r="AN101" t="str">
            <v>-</v>
          </cell>
          <cell r="AO101" t="str">
            <v>-</v>
          </cell>
        </row>
        <row r="102">
          <cell r="AH102" t="str">
            <v>-</v>
          </cell>
          <cell r="AI102" t="str">
            <v>-</v>
          </cell>
          <cell r="AJ102" t="str">
            <v>-</v>
          </cell>
          <cell r="AK102" t="str">
            <v>-</v>
          </cell>
          <cell r="AL102" t="str">
            <v>-</v>
          </cell>
          <cell r="AM102" t="str">
            <v>-</v>
          </cell>
          <cell r="AN102" t="str">
            <v>-</v>
          </cell>
          <cell r="AO102" t="str">
            <v>-</v>
          </cell>
        </row>
        <row r="103">
          <cell r="AH103" t="str">
            <v>-</v>
          </cell>
          <cell r="AI103" t="str">
            <v>-</v>
          </cell>
          <cell r="AJ103" t="str">
            <v>-</v>
          </cell>
          <cell r="AK103" t="str">
            <v>-</v>
          </cell>
          <cell r="AL103" t="str">
            <v>-</v>
          </cell>
          <cell r="AM103" t="str">
            <v>-</v>
          </cell>
          <cell r="AN103" t="str">
            <v>-</v>
          </cell>
          <cell r="AO103" t="str">
            <v>-</v>
          </cell>
        </row>
      </sheetData>
      <sheetData sheetId="13"/>
      <sheetData sheetId="14"/>
      <sheetData sheetId="15"/>
      <sheetData sheetId="16">
        <row r="4">
          <cell r="A4">
            <v>12</v>
          </cell>
          <cell r="B4" t="str">
            <v>-</v>
          </cell>
          <cell r="C4" t="str">
            <v>-</v>
          </cell>
          <cell r="D4" t="str">
            <v>-</v>
          </cell>
          <cell r="E4" t="str">
            <v>Vince Vaina</v>
          </cell>
          <cell r="F4">
            <v>268.06</v>
          </cell>
          <cell r="G4">
            <v>1</v>
          </cell>
          <cell r="H4" t="str">
            <v>Mark Anstee</v>
          </cell>
          <cell r="I4">
            <v>260.03999999999996</v>
          </cell>
          <cell r="J4">
            <v>1</v>
          </cell>
          <cell r="K4" t="str">
            <v>-</v>
          </cell>
          <cell r="L4" t="str">
            <v>-</v>
          </cell>
          <cell r="M4" t="str">
            <v>-</v>
          </cell>
          <cell r="O4" t="str">
            <v>Mark Anstee</v>
          </cell>
          <cell r="P4">
            <v>216.01</v>
          </cell>
          <cell r="Q4">
            <v>198.03</v>
          </cell>
          <cell r="R4">
            <v>260.03999999999996</v>
          </cell>
          <cell r="S4" t="e">
            <v>#N/A</v>
          </cell>
          <cell r="T4">
            <v>216.01</v>
          </cell>
          <cell r="U4">
            <v>198.03</v>
          </cell>
          <cell r="V4">
            <v>260.03999999999996</v>
          </cell>
          <cell r="W4" t="str">
            <v>-</v>
          </cell>
          <cell r="X4">
            <v>216.01</v>
          </cell>
          <cell r="Y4">
            <v>260.03999999999996</v>
          </cell>
          <cell r="Z4">
            <v>2.6003999999999997E-3</v>
          </cell>
          <cell r="AA4">
            <v>12</v>
          </cell>
          <cell r="AB4">
            <v>476.05300039999997</v>
          </cell>
          <cell r="AC4">
            <v>12</v>
          </cell>
        </row>
        <row r="5">
          <cell r="A5">
            <v>5</v>
          </cell>
          <cell r="B5" t="str">
            <v>Les Fraser LH</v>
          </cell>
          <cell r="C5">
            <v>262.05</v>
          </cell>
          <cell r="D5">
            <v>1</v>
          </cell>
          <cell r="E5" t="str">
            <v>-</v>
          </cell>
          <cell r="F5" t="str">
            <v>-</v>
          </cell>
          <cell r="G5" t="str">
            <v>-</v>
          </cell>
          <cell r="H5" t="str">
            <v>David Brett</v>
          </cell>
          <cell r="I5">
            <v>252.04</v>
          </cell>
          <cell r="J5">
            <v>2</v>
          </cell>
          <cell r="K5" t="str">
            <v>-</v>
          </cell>
          <cell r="L5" t="str">
            <v>-</v>
          </cell>
          <cell r="M5" t="str">
            <v>-</v>
          </cell>
          <cell r="O5" t="str">
            <v>Les Fraser LH</v>
          </cell>
          <cell r="P5">
            <v>262.05</v>
          </cell>
          <cell r="Q5">
            <v>249.05999999999997</v>
          </cell>
          <cell r="R5">
            <v>236.04</v>
          </cell>
          <cell r="S5" t="e">
            <v>#N/A</v>
          </cell>
          <cell r="T5">
            <v>262.05</v>
          </cell>
          <cell r="U5">
            <v>249.05999999999997</v>
          </cell>
          <cell r="V5">
            <v>236.04</v>
          </cell>
          <cell r="W5" t="str">
            <v>-</v>
          </cell>
          <cell r="X5">
            <v>262.05</v>
          </cell>
          <cell r="Y5">
            <v>236.04</v>
          </cell>
          <cell r="Z5">
            <v>2.6205E-3</v>
          </cell>
          <cell r="AA5">
            <v>5</v>
          </cell>
          <cell r="AB5">
            <v>498.0931205</v>
          </cell>
          <cell r="AC5">
            <v>5</v>
          </cell>
        </row>
        <row r="6">
          <cell r="A6">
            <v>4</v>
          </cell>
          <cell r="B6" t="str">
            <v>Grant Groves</v>
          </cell>
          <cell r="C6">
            <v>261.02999999999997</v>
          </cell>
          <cell r="D6">
            <v>2</v>
          </cell>
          <cell r="E6" t="str">
            <v>-</v>
          </cell>
          <cell r="F6" t="str">
            <v>-</v>
          </cell>
          <cell r="G6" t="str">
            <v>-</v>
          </cell>
          <cell r="H6" t="str">
            <v>Edward McGrann</v>
          </cell>
          <cell r="I6">
            <v>251.04</v>
          </cell>
          <cell r="J6">
            <v>3</v>
          </cell>
          <cell r="K6" t="str">
            <v>-</v>
          </cell>
          <cell r="L6" t="str">
            <v>-</v>
          </cell>
          <cell r="M6" t="str">
            <v>-</v>
          </cell>
          <cell r="O6" t="str">
            <v>Grant Groves</v>
          </cell>
          <cell r="P6">
            <v>261.02999999999997</v>
          </cell>
          <cell r="Q6">
            <v>256.02999999999997</v>
          </cell>
          <cell r="R6">
            <v>239.04</v>
          </cell>
          <cell r="S6" t="e">
            <v>#N/A</v>
          </cell>
          <cell r="T6">
            <v>261.02999999999997</v>
          </cell>
          <cell r="U6">
            <v>256.02999999999997</v>
          </cell>
          <cell r="V6">
            <v>239.04</v>
          </cell>
          <cell r="W6" t="str">
            <v>-</v>
          </cell>
          <cell r="X6">
            <v>261.02999999999997</v>
          </cell>
          <cell r="Y6">
            <v>239.04</v>
          </cell>
          <cell r="Z6">
            <v>2.6102999999999999E-3</v>
          </cell>
          <cell r="AA6">
            <v>4</v>
          </cell>
          <cell r="AB6">
            <v>500.07321029999997</v>
          </cell>
          <cell r="AC6">
            <v>4</v>
          </cell>
        </row>
        <row r="7">
          <cell r="A7">
            <v>3</v>
          </cell>
          <cell r="B7" t="str">
            <v>Ken Perrin</v>
          </cell>
          <cell r="C7">
            <v>261.01</v>
          </cell>
          <cell r="D7">
            <v>3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Vince Vaina</v>
          </cell>
          <cell r="I7">
            <v>251.04</v>
          </cell>
          <cell r="J7">
            <v>4</v>
          </cell>
          <cell r="K7" t="str">
            <v>-</v>
          </cell>
          <cell r="L7" t="str">
            <v>-</v>
          </cell>
          <cell r="M7" t="str">
            <v>-</v>
          </cell>
          <cell r="O7" t="str">
            <v>Ken Perrin</v>
          </cell>
          <cell r="P7">
            <v>261.01</v>
          </cell>
          <cell r="Q7">
            <v>246.05</v>
          </cell>
          <cell r="R7">
            <v>242.03</v>
          </cell>
          <cell r="S7" t="e">
            <v>#N/A</v>
          </cell>
          <cell r="T7">
            <v>261.01</v>
          </cell>
          <cell r="U7">
            <v>246.05</v>
          </cell>
          <cell r="V7">
            <v>242.03</v>
          </cell>
          <cell r="W7" t="str">
            <v>-</v>
          </cell>
          <cell r="X7">
            <v>261.01</v>
          </cell>
          <cell r="Y7">
            <v>242.03</v>
          </cell>
          <cell r="Z7">
            <v>2.6100999999999997E-3</v>
          </cell>
          <cell r="AA7">
            <v>3</v>
          </cell>
          <cell r="AB7">
            <v>503.04331009999999</v>
          </cell>
          <cell r="AC7">
            <v>3</v>
          </cell>
        </row>
        <row r="8">
          <cell r="A8">
            <v>10</v>
          </cell>
          <cell r="B8" t="str">
            <v>-</v>
          </cell>
          <cell r="C8" t="str">
            <v>-</v>
          </cell>
          <cell r="D8" t="str">
            <v>-</v>
          </cell>
          <cell r="E8" t="str">
            <v>Greg Chapman</v>
          </cell>
          <cell r="F8">
            <v>260.04000000000002</v>
          </cell>
          <cell r="G8">
            <v>2</v>
          </cell>
          <cell r="H8" t="str">
            <v>Fred Blacker LH</v>
          </cell>
          <cell r="I8">
            <v>250.06</v>
          </cell>
          <cell r="J8">
            <v>5</v>
          </cell>
          <cell r="K8" t="str">
            <v>-</v>
          </cell>
          <cell r="L8" t="str">
            <v>-</v>
          </cell>
          <cell r="M8" t="str">
            <v>-</v>
          </cell>
          <cell r="O8" t="str">
            <v>Fred Blacker LH</v>
          </cell>
          <cell r="P8">
            <v>197.01999999999998</v>
          </cell>
          <cell r="Q8">
            <v>227.04</v>
          </cell>
          <cell r="R8">
            <v>250.06</v>
          </cell>
          <cell r="S8" t="e">
            <v>#N/A</v>
          </cell>
          <cell r="T8">
            <v>197.01999999999998</v>
          </cell>
          <cell r="U8">
            <v>227.04</v>
          </cell>
          <cell r="V8">
            <v>250.06</v>
          </cell>
          <cell r="W8" t="str">
            <v>-</v>
          </cell>
          <cell r="X8">
            <v>227.04</v>
          </cell>
          <cell r="Y8">
            <v>250.06</v>
          </cell>
          <cell r="Z8">
            <v>2.5006E-3</v>
          </cell>
          <cell r="AA8">
            <v>10</v>
          </cell>
          <cell r="AB8">
            <v>477.10330060000007</v>
          </cell>
          <cell r="AC8">
            <v>10</v>
          </cell>
        </row>
        <row r="9">
          <cell r="A9">
            <v>20</v>
          </cell>
          <cell r="B9" t="str">
            <v>-</v>
          </cell>
          <cell r="C9" t="str">
            <v>-</v>
          </cell>
          <cell r="D9" t="str">
            <v>-</v>
          </cell>
          <cell r="E9" t="str">
            <v>Grant Groves</v>
          </cell>
          <cell r="F9">
            <v>256.02999999999997</v>
          </cell>
          <cell r="G9">
            <v>3</v>
          </cell>
          <cell r="H9" t="str">
            <v>Peter VM</v>
          </cell>
          <cell r="I9">
            <v>247.01</v>
          </cell>
          <cell r="J9">
            <v>6</v>
          </cell>
          <cell r="K9" t="str">
            <v>-</v>
          </cell>
          <cell r="L9" t="str">
            <v>-</v>
          </cell>
          <cell r="M9" t="str">
            <v>-</v>
          </cell>
          <cell r="O9" t="str">
            <v>Peter VM</v>
          </cell>
          <cell r="P9">
            <v>200</v>
          </cell>
          <cell r="Q9" t="e">
            <v>#N/A</v>
          </cell>
          <cell r="R9">
            <v>247.01</v>
          </cell>
          <cell r="S9" t="e">
            <v>#N/A</v>
          </cell>
          <cell r="T9">
            <v>200</v>
          </cell>
          <cell r="U9" t="str">
            <v>-</v>
          </cell>
          <cell r="V9">
            <v>247.01</v>
          </cell>
          <cell r="W9" t="str">
            <v>-</v>
          </cell>
          <cell r="X9">
            <v>200</v>
          </cell>
          <cell r="Y9">
            <v>247.01</v>
          </cell>
          <cell r="Z9">
            <v>2.4700999999999998E-3</v>
          </cell>
          <cell r="AA9">
            <v>20</v>
          </cell>
          <cell r="AB9">
            <v>447.01337009999997</v>
          </cell>
          <cell r="AC9">
            <v>20</v>
          </cell>
        </row>
        <row r="10">
          <cell r="A10">
            <v>18</v>
          </cell>
          <cell r="B10" t="str">
            <v>-</v>
          </cell>
          <cell r="C10" t="str">
            <v>-</v>
          </cell>
          <cell r="D10" t="str">
            <v>-</v>
          </cell>
          <cell r="E10" t="str">
            <v>Brian Wray</v>
          </cell>
          <cell r="F10">
            <v>254.01</v>
          </cell>
          <cell r="G10">
            <v>4</v>
          </cell>
          <cell r="H10" t="str">
            <v>Dave Zucconi</v>
          </cell>
          <cell r="I10">
            <v>245.03</v>
          </cell>
          <cell r="J10">
            <v>7</v>
          </cell>
          <cell r="K10" t="str">
            <v>-</v>
          </cell>
          <cell r="L10" t="str">
            <v>-</v>
          </cell>
          <cell r="M10" t="str">
            <v>-</v>
          </cell>
          <cell r="O10" t="str">
            <v>Dave Zucconi</v>
          </cell>
          <cell r="P10">
            <v>190</v>
          </cell>
          <cell r="Q10">
            <v>203.01</v>
          </cell>
          <cell r="R10">
            <v>245.03</v>
          </cell>
          <cell r="S10" t="e">
            <v>#N/A</v>
          </cell>
          <cell r="T10">
            <v>190</v>
          </cell>
          <cell r="U10">
            <v>203.01</v>
          </cell>
          <cell r="V10">
            <v>245.03</v>
          </cell>
          <cell r="W10" t="str">
            <v>-</v>
          </cell>
          <cell r="X10">
            <v>203.01</v>
          </cell>
          <cell r="Y10">
            <v>245.03</v>
          </cell>
          <cell r="Z10">
            <v>2.4502999999999999E-3</v>
          </cell>
          <cell r="AA10">
            <v>18</v>
          </cell>
          <cell r="AB10">
            <v>448.04345029999996</v>
          </cell>
          <cell r="AC10">
            <v>18</v>
          </cell>
        </row>
        <row r="11">
          <cell r="A11">
            <v>32</v>
          </cell>
          <cell r="B11" t="str">
            <v>-</v>
          </cell>
          <cell r="C11" t="str">
            <v>-</v>
          </cell>
          <cell r="D11" t="str">
            <v>-</v>
          </cell>
          <cell r="E11" t="str">
            <v>Micahel Bell</v>
          </cell>
          <cell r="F11">
            <v>252.03</v>
          </cell>
          <cell r="G11">
            <v>5</v>
          </cell>
          <cell r="H11" t="str">
            <v>Alison Brett</v>
          </cell>
          <cell r="I11">
            <v>244.03999999999996</v>
          </cell>
          <cell r="J11">
            <v>8</v>
          </cell>
          <cell r="K11" t="str">
            <v>-</v>
          </cell>
          <cell r="L11" t="str">
            <v>-</v>
          </cell>
          <cell r="M11" t="str">
            <v>-</v>
          </cell>
          <cell r="O11" t="str">
            <v>Alison Brett</v>
          </cell>
          <cell r="P11" t="e">
            <v>#N/A</v>
          </cell>
          <cell r="Q11" t="e">
            <v>#N/A</v>
          </cell>
          <cell r="R11">
            <v>244.03999999999996</v>
          </cell>
          <cell r="S11" t="e">
            <v>#N/A</v>
          </cell>
          <cell r="T11" t="str">
            <v>-</v>
          </cell>
          <cell r="U11" t="str">
            <v>-</v>
          </cell>
          <cell r="V11">
            <v>244.03999999999996</v>
          </cell>
          <cell r="W11" t="str">
            <v>-</v>
          </cell>
          <cell r="X11">
            <v>0</v>
          </cell>
          <cell r="Y11">
            <v>244.03999999999996</v>
          </cell>
          <cell r="Z11">
            <v>2.4403999999999997E-3</v>
          </cell>
          <cell r="AA11">
            <v>32</v>
          </cell>
          <cell r="AB11">
            <v>244.04354039999998</v>
          </cell>
          <cell r="AC11">
            <v>32</v>
          </cell>
        </row>
        <row r="12">
          <cell r="A12">
            <v>24</v>
          </cell>
          <cell r="B12" t="str">
            <v>Greg Chapman</v>
          </cell>
          <cell r="C12">
            <v>251.04999999999998</v>
          </cell>
          <cell r="D12">
            <v>4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James Schofields</v>
          </cell>
          <cell r="I12">
            <v>244.01999999999998</v>
          </cell>
          <cell r="J12">
            <v>9</v>
          </cell>
          <cell r="K12" t="str">
            <v>-</v>
          </cell>
          <cell r="L12" t="str">
            <v>-</v>
          </cell>
          <cell r="M12" t="str">
            <v>-</v>
          </cell>
          <cell r="O12" t="str">
            <v>Greg Chapman</v>
          </cell>
          <cell r="P12">
            <v>251.04999999999998</v>
          </cell>
          <cell r="Q12">
            <v>260.04000000000002</v>
          </cell>
          <cell r="R12">
            <v>181.01</v>
          </cell>
          <cell r="S12" t="e">
            <v>#N/A</v>
          </cell>
          <cell r="T12">
            <v>251.04999999999998</v>
          </cell>
          <cell r="U12">
            <v>260.04000000000002</v>
          </cell>
          <cell r="V12">
            <v>181.01</v>
          </cell>
          <cell r="W12" t="str">
            <v>-</v>
          </cell>
          <cell r="X12">
            <v>260.04000000000002</v>
          </cell>
          <cell r="Y12">
            <v>181.01</v>
          </cell>
          <cell r="Z12">
            <v>2.6004000000000001E-3</v>
          </cell>
          <cell r="AA12">
            <v>24</v>
          </cell>
          <cell r="AB12">
            <v>441.0538004</v>
          </cell>
          <cell r="AC12">
            <v>24</v>
          </cell>
        </row>
        <row r="13">
          <cell r="A13">
            <v>2</v>
          </cell>
          <cell r="B13" t="str">
            <v>-</v>
          </cell>
          <cell r="C13" t="str">
            <v>-</v>
          </cell>
          <cell r="D13" t="str">
            <v>-</v>
          </cell>
          <cell r="E13" t="str">
            <v>Tim Pavey LH</v>
          </cell>
          <cell r="F13">
            <v>251.04</v>
          </cell>
          <cell r="G13">
            <v>6</v>
          </cell>
          <cell r="H13" t="str">
            <v>Ken Perrin</v>
          </cell>
          <cell r="I13">
            <v>242.03</v>
          </cell>
          <cell r="J13">
            <v>10</v>
          </cell>
          <cell r="K13" t="str">
            <v>-</v>
          </cell>
          <cell r="L13" t="str">
            <v>-</v>
          </cell>
          <cell r="M13" t="str">
            <v>-</v>
          </cell>
          <cell r="O13" t="str">
            <v>Ken Perrin</v>
          </cell>
          <cell r="P13">
            <v>261.01</v>
          </cell>
          <cell r="Q13">
            <v>246.05</v>
          </cell>
          <cell r="R13">
            <v>242.03</v>
          </cell>
          <cell r="S13" t="e">
            <v>#N/A</v>
          </cell>
          <cell r="T13">
            <v>261.01</v>
          </cell>
          <cell r="U13">
            <v>246.05</v>
          </cell>
          <cell r="V13">
            <v>242.03</v>
          </cell>
          <cell r="W13" t="str">
            <v>-</v>
          </cell>
          <cell r="X13">
            <v>261.01</v>
          </cell>
          <cell r="Y13">
            <v>242.03</v>
          </cell>
          <cell r="Z13">
            <v>2.6100999999999997E-3</v>
          </cell>
          <cell r="AA13">
            <v>2</v>
          </cell>
          <cell r="AB13">
            <v>503.04391010000001</v>
          </cell>
          <cell r="AC13">
            <v>2</v>
          </cell>
        </row>
        <row r="14">
          <cell r="A14">
            <v>7</v>
          </cell>
          <cell r="B14" t="str">
            <v>Tim Pavey LH</v>
          </cell>
          <cell r="C14">
            <v>250.04</v>
          </cell>
          <cell r="D14">
            <v>5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Micahel Bell</v>
          </cell>
          <cell r="I14">
            <v>240.03</v>
          </cell>
          <cell r="J14">
            <v>11</v>
          </cell>
          <cell r="K14" t="str">
            <v>-</v>
          </cell>
          <cell r="L14" t="str">
            <v>-</v>
          </cell>
          <cell r="M14" t="str">
            <v>-</v>
          </cell>
          <cell r="O14" t="str">
            <v>Tim Pavey LH</v>
          </cell>
          <cell r="P14">
            <v>250.04</v>
          </cell>
          <cell r="Q14">
            <v>251.04</v>
          </cell>
          <cell r="R14">
            <v>233.01</v>
          </cell>
          <cell r="S14" t="e">
            <v>#N/A</v>
          </cell>
          <cell r="T14">
            <v>250.04</v>
          </cell>
          <cell r="U14">
            <v>251.04</v>
          </cell>
          <cell r="V14">
            <v>233.01</v>
          </cell>
          <cell r="W14" t="str">
            <v>-</v>
          </cell>
          <cell r="X14">
            <v>251.04</v>
          </cell>
          <cell r="Y14">
            <v>233.01</v>
          </cell>
          <cell r="Z14">
            <v>2.5103999999999999E-3</v>
          </cell>
          <cell r="AA14">
            <v>7</v>
          </cell>
          <cell r="AB14">
            <v>484.05391039999995</v>
          </cell>
          <cell r="AC14">
            <v>7</v>
          </cell>
        </row>
        <row r="15">
          <cell r="A15">
            <v>25</v>
          </cell>
          <cell r="B15" t="str">
            <v>Barry Tucker LH</v>
          </cell>
          <cell r="C15">
            <v>250.03</v>
          </cell>
          <cell r="D15">
            <v>6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Grant Groves</v>
          </cell>
          <cell r="I15">
            <v>239.04</v>
          </cell>
          <cell r="J15">
            <v>12</v>
          </cell>
          <cell r="K15" t="str">
            <v>-</v>
          </cell>
          <cell r="L15" t="str">
            <v>-</v>
          </cell>
          <cell r="M15" t="str">
            <v>-</v>
          </cell>
          <cell r="O15" t="str">
            <v>Barry Tucker LH</v>
          </cell>
          <cell r="P15">
            <v>250.03</v>
          </cell>
          <cell r="Q15">
            <v>233.03</v>
          </cell>
          <cell r="R15">
            <v>189</v>
          </cell>
          <cell r="S15" t="e">
            <v>#N/A</v>
          </cell>
          <cell r="T15">
            <v>250.03</v>
          </cell>
          <cell r="U15">
            <v>233.03</v>
          </cell>
          <cell r="V15">
            <v>189</v>
          </cell>
          <cell r="W15" t="str">
            <v>-</v>
          </cell>
          <cell r="X15">
            <v>250.03</v>
          </cell>
          <cell r="Y15">
            <v>189</v>
          </cell>
          <cell r="Z15">
            <v>2.5003E-3</v>
          </cell>
          <cell r="AA15">
            <v>25</v>
          </cell>
          <cell r="AB15">
            <v>439.0340003</v>
          </cell>
          <cell r="AC15">
            <v>25</v>
          </cell>
        </row>
        <row r="16">
          <cell r="A16">
            <v>33</v>
          </cell>
          <cell r="B16" t="str">
            <v>-</v>
          </cell>
          <cell r="C16" t="str">
            <v>-</v>
          </cell>
          <cell r="D16" t="str">
            <v>-</v>
          </cell>
          <cell r="E16" t="str">
            <v>Les Fraser LH</v>
          </cell>
          <cell r="F16">
            <v>249.05999999999997</v>
          </cell>
          <cell r="G16">
            <v>7</v>
          </cell>
          <cell r="H16" t="str">
            <v>Keegan McGrann JNR</v>
          </cell>
          <cell r="I16">
            <v>238.02999999999997</v>
          </cell>
          <cell r="J16">
            <v>13</v>
          </cell>
          <cell r="K16" t="str">
            <v>-</v>
          </cell>
          <cell r="L16" t="str">
            <v>-</v>
          </cell>
          <cell r="M16" t="str">
            <v>-</v>
          </cell>
          <cell r="O16" t="str">
            <v>Keegan McGrann JNR</v>
          </cell>
          <cell r="P16" t="e">
            <v>#N/A</v>
          </cell>
          <cell r="Q16" t="e">
            <v>#N/A</v>
          </cell>
          <cell r="R16">
            <v>238.02999999999997</v>
          </cell>
          <cell r="S16" t="e">
            <v>#N/A</v>
          </cell>
          <cell r="T16" t="str">
            <v>-</v>
          </cell>
          <cell r="U16" t="str">
            <v>-</v>
          </cell>
          <cell r="V16">
            <v>238.02999999999997</v>
          </cell>
          <cell r="W16" t="str">
            <v>-</v>
          </cell>
          <cell r="X16">
            <v>0</v>
          </cell>
          <cell r="Y16">
            <v>238.02999999999997</v>
          </cell>
          <cell r="Z16">
            <v>2.3802999999999999E-5</v>
          </cell>
          <cell r="AA16">
            <v>33</v>
          </cell>
          <cell r="AB16">
            <v>238.03162380299997</v>
          </cell>
          <cell r="AC16">
            <v>33</v>
          </cell>
        </row>
        <row r="17">
          <cell r="A17">
            <v>6</v>
          </cell>
          <cell r="B17" t="str">
            <v>Micahel Bell</v>
          </cell>
          <cell r="C17">
            <v>248.04</v>
          </cell>
          <cell r="D17">
            <v>7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Les Fraser LH</v>
          </cell>
          <cell r="I17">
            <v>236.04</v>
          </cell>
          <cell r="J17">
            <v>14</v>
          </cell>
          <cell r="K17" t="str">
            <v>-</v>
          </cell>
          <cell r="L17" t="str">
            <v>-</v>
          </cell>
          <cell r="M17" t="str">
            <v>-</v>
          </cell>
          <cell r="O17" t="str">
            <v>Micahel Bell</v>
          </cell>
          <cell r="P17">
            <v>248.04</v>
          </cell>
          <cell r="Q17">
            <v>252.03</v>
          </cell>
          <cell r="R17">
            <v>240.03</v>
          </cell>
          <cell r="S17" t="e">
            <v>#N/A</v>
          </cell>
          <cell r="T17">
            <v>248.04</v>
          </cell>
          <cell r="U17">
            <v>252.03</v>
          </cell>
          <cell r="V17">
            <v>240.03</v>
          </cell>
          <cell r="W17" t="str">
            <v>-</v>
          </cell>
          <cell r="X17">
            <v>252.03</v>
          </cell>
          <cell r="Y17">
            <v>240.03</v>
          </cell>
          <cell r="Z17">
            <v>2.5202999999999999E-5</v>
          </cell>
          <cell r="AA17">
            <v>6</v>
          </cell>
          <cell r="AB17">
            <v>492.06172520300004</v>
          </cell>
          <cell r="AC17">
            <v>6</v>
          </cell>
        </row>
        <row r="18">
          <cell r="A18">
            <v>35</v>
          </cell>
          <cell r="B18" t="str">
            <v>-</v>
          </cell>
          <cell r="C18" t="str">
            <v>-</v>
          </cell>
          <cell r="D18" t="str">
            <v>-</v>
          </cell>
          <cell r="E18" t="str">
            <v>Nick Aagren LH</v>
          </cell>
          <cell r="F18">
            <v>248.01999999999998</v>
          </cell>
          <cell r="G18">
            <v>8</v>
          </cell>
          <cell r="H18" t="str">
            <v>Tony Gestier</v>
          </cell>
          <cell r="I18">
            <v>236</v>
          </cell>
          <cell r="J18">
            <v>15</v>
          </cell>
          <cell r="K18" t="str">
            <v>-</v>
          </cell>
          <cell r="L18" t="str">
            <v>-</v>
          </cell>
          <cell r="M18" t="str">
            <v>-</v>
          </cell>
          <cell r="O18" t="str">
            <v>Tony Gestier</v>
          </cell>
          <cell r="P18" t="e">
            <v>#N/A</v>
          </cell>
          <cell r="Q18" t="e">
            <v>#N/A</v>
          </cell>
          <cell r="R18">
            <v>236</v>
          </cell>
          <cell r="S18" t="e">
            <v>#N/A</v>
          </cell>
          <cell r="T18" t="str">
            <v>-</v>
          </cell>
          <cell r="U18" t="str">
            <v>-</v>
          </cell>
          <cell r="V18">
            <v>236</v>
          </cell>
          <cell r="W18" t="str">
            <v>-</v>
          </cell>
          <cell r="X18">
            <v>0</v>
          </cell>
          <cell r="Y18">
            <v>236</v>
          </cell>
          <cell r="Z18">
            <v>2.3600000000000001E-5</v>
          </cell>
          <cell r="AA18">
            <v>35</v>
          </cell>
          <cell r="AB18">
            <v>236.00182359999999</v>
          </cell>
          <cell r="AC18">
            <v>35</v>
          </cell>
        </row>
        <row r="19">
          <cell r="A19">
            <v>8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Josh Arundell</v>
          </cell>
          <cell r="F19">
            <v>247</v>
          </cell>
          <cell r="G19">
            <v>9</v>
          </cell>
          <cell r="H19" t="str">
            <v>Tim Pavey LH</v>
          </cell>
          <cell r="I19">
            <v>233.01</v>
          </cell>
          <cell r="J19">
            <v>16</v>
          </cell>
          <cell r="K19" t="str">
            <v>-</v>
          </cell>
          <cell r="L19" t="str">
            <v>-</v>
          </cell>
          <cell r="M19" t="str">
            <v>-</v>
          </cell>
          <cell r="O19" t="str">
            <v>Tim Pavey LH</v>
          </cell>
          <cell r="P19">
            <v>250.04</v>
          </cell>
          <cell r="Q19">
            <v>251.04</v>
          </cell>
          <cell r="R19">
            <v>233.01</v>
          </cell>
          <cell r="S19" t="e">
            <v>#N/A</v>
          </cell>
          <cell r="T19">
            <v>250.04</v>
          </cell>
          <cell r="U19">
            <v>251.04</v>
          </cell>
          <cell r="V19">
            <v>233.01</v>
          </cell>
          <cell r="W19" t="str">
            <v>-</v>
          </cell>
          <cell r="X19">
            <v>251.04</v>
          </cell>
          <cell r="Y19">
            <v>233.01</v>
          </cell>
          <cell r="Z19">
            <v>2.5103999999999999E-5</v>
          </cell>
          <cell r="AA19">
            <v>8</v>
          </cell>
          <cell r="AB19">
            <v>484.05192510399991</v>
          </cell>
          <cell r="AC19">
            <v>8</v>
          </cell>
        </row>
        <row r="20">
          <cell r="A20">
            <v>36</v>
          </cell>
          <cell r="B20" t="str">
            <v>-</v>
          </cell>
          <cell r="C20" t="str">
            <v>-</v>
          </cell>
          <cell r="D20" t="str">
            <v>-</v>
          </cell>
          <cell r="E20" t="str">
            <v>Ken Perrin</v>
          </cell>
          <cell r="F20">
            <v>246.05</v>
          </cell>
          <cell r="G20">
            <v>10</v>
          </cell>
          <cell r="H20" t="str">
            <v>John Butts</v>
          </cell>
          <cell r="I20">
            <v>231.01</v>
          </cell>
          <cell r="J20">
            <v>17</v>
          </cell>
          <cell r="K20" t="str">
            <v>-</v>
          </cell>
          <cell r="L20" t="str">
            <v>-</v>
          </cell>
          <cell r="M20" t="str">
            <v>-</v>
          </cell>
          <cell r="O20" t="str">
            <v>John Butts</v>
          </cell>
          <cell r="P20" t="e">
            <v>#N/A</v>
          </cell>
          <cell r="Q20" t="e">
            <v>#N/A</v>
          </cell>
          <cell r="R20">
            <v>231.01</v>
          </cell>
          <cell r="S20" t="e">
            <v>#N/A</v>
          </cell>
          <cell r="T20" t="str">
            <v>-</v>
          </cell>
          <cell r="U20" t="str">
            <v>-</v>
          </cell>
          <cell r="V20">
            <v>231.01</v>
          </cell>
          <cell r="W20" t="str">
            <v>-</v>
          </cell>
          <cell r="X20">
            <v>0</v>
          </cell>
          <cell r="Y20">
            <v>231.01</v>
          </cell>
          <cell r="Z20">
            <v>2.3100999999999998E-5</v>
          </cell>
          <cell r="AA20">
            <v>36</v>
          </cell>
          <cell r="AB20">
            <v>231.01202310100001</v>
          </cell>
          <cell r="AC20">
            <v>36</v>
          </cell>
        </row>
        <row r="21">
          <cell r="A21">
            <v>31</v>
          </cell>
          <cell r="B21" t="str">
            <v>-</v>
          </cell>
          <cell r="C21" t="str">
            <v>-</v>
          </cell>
          <cell r="D21" t="str">
            <v>-</v>
          </cell>
          <cell r="E21" t="str">
            <v>Richard Bailey</v>
          </cell>
          <cell r="F21">
            <v>244.04999999999998</v>
          </cell>
          <cell r="G21">
            <v>11</v>
          </cell>
          <cell r="H21" t="str">
            <v>Bruce Blacker</v>
          </cell>
          <cell r="I21">
            <v>229.05</v>
          </cell>
          <cell r="J21">
            <v>18</v>
          </cell>
          <cell r="K21" t="str">
            <v>-</v>
          </cell>
          <cell r="L21" t="str">
            <v>-</v>
          </cell>
          <cell r="M21" t="str">
            <v>-</v>
          </cell>
          <cell r="O21" t="str">
            <v>Bruce Blacker</v>
          </cell>
          <cell r="P21">
            <v>60</v>
          </cell>
          <cell r="Q21" t="e">
            <v>#N/A</v>
          </cell>
          <cell r="R21">
            <v>229.05</v>
          </cell>
          <cell r="S21" t="e">
            <v>#N/A</v>
          </cell>
          <cell r="T21">
            <v>60</v>
          </cell>
          <cell r="U21" t="str">
            <v>-</v>
          </cell>
          <cell r="V21">
            <v>229.05</v>
          </cell>
          <cell r="W21" t="str">
            <v>-</v>
          </cell>
          <cell r="X21">
            <v>60</v>
          </cell>
          <cell r="Y21">
            <v>229.05</v>
          </cell>
          <cell r="Z21">
            <v>2.2905000000000002E-5</v>
          </cell>
          <cell r="AA21">
            <v>31</v>
          </cell>
          <cell r="AB21">
            <v>289.05212290499998</v>
          </cell>
          <cell r="AC21">
            <v>31</v>
          </cell>
        </row>
        <row r="22">
          <cell r="A22">
            <v>16</v>
          </cell>
          <cell r="B22" t="str">
            <v>Bob Wright</v>
          </cell>
          <cell r="C22">
            <v>243.02999999999997</v>
          </cell>
          <cell r="D22">
            <v>8</v>
          </cell>
          <cell r="E22" t="str">
            <v>-</v>
          </cell>
          <cell r="F22" t="str">
            <v>-</v>
          </cell>
          <cell r="G22" t="str">
            <v>-</v>
          </cell>
          <cell r="H22" t="str">
            <v>Chris King</v>
          </cell>
          <cell r="I22">
            <v>229.03</v>
          </cell>
          <cell r="J22">
            <v>19</v>
          </cell>
          <cell r="K22" t="str">
            <v>-</v>
          </cell>
          <cell r="L22" t="str">
            <v>-</v>
          </cell>
          <cell r="M22" t="str">
            <v>-</v>
          </cell>
          <cell r="O22" t="str">
            <v>Bob Wright</v>
          </cell>
          <cell r="P22">
            <v>243.02999999999997</v>
          </cell>
          <cell r="Q22">
            <v>239.01</v>
          </cell>
          <cell r="R22">
            <v>206.03</v>
          </cell>
          <cell r="S22" t="e">
            <v>#N/A</v>
          </cell>
          <cell r="T22">
            <v>243.02999999999997</v>
          </cell>
          <cell r="U22">
            <v>239.01</v>
          </cell>
          <cell r="V22">
            <v>206.03</v>
          </cell>
          <cell r="W22" t="str">
            <v>-</v>
          </cell>
          <cell r="X22">
            <v>243.02999999999997</v>
          </cell>
          <cell r="Y22">
            <v>206.03</v>
          </cell>
          <cell r="Z22">
            <v>2.4302999999999998E-5</v>
          </cell>
          <cell r="AA22">
            <v>16</v>
          </cell>
          <cell r="AB22">
            <v>449.06222430299994</v>
          </cell>
          <cell r="AC22">
            <v>16</v>
          </cell>
        </row>
        <row r="23">
          <cell r="A23">
            <v>37</v>
          </cell>
          <cell r="B23" t="str">
            <v>-</v>
          </cell>
          <cell r="C23" t="str">
            <v>-</v>
          </cell>
          <cell r="D23" t="str">
            <v>-</v>
          </cell>
          <cell r="E23" t="str">
            <v>Bob Wright</v>
          </cell>
          <cell r="F23">
            <v>239.01</v>
          </cell>
          <cell r="G23">
            <v>12</v>
          </cell>
          <cell r="H23" t="str">
            <v>Ken Melgaard</v>
          </cell>
          <cell r="I23">
            <v>228.05</v>
          </cell>
          <cell r="J23">
            <v>20</v>
          </cell>
          <cell r="K23" t="str">
            <v>-</v>
          </cell>
          <cell r="L23" t="str">
            <v>-</v>
          </cell>
          <cell r="M23" t="str">
            <v>-</v>
          </cell>
          <cell r="O23" t="str">
            <v>Ken Melgaard</v>
          </cell>
          <cell r="P23" t="e">
            <v>#N/A</v>
          </cell>
          <cell r="Q23" t="e">
            <v>#N/A</v>
          </cell>
          <cell r="R23">
            <v>228.05</v>
          </cell>
          <cell r="S23" t="e">
            <v>#N/A</v>
          </cell>
          <cell r="T23" t="str">
            <v>-</v>
          </cell>
          <cell r="U23" t="str">
            <v>-</v>
          </cell>
          <cell r="V23">
            <v>228.05</v>
          </cell>
          <cell r="W23" t="str">
            <v>-</v>
          </cell>
          <cell r="X23">
            <v>0</v>
          </cell>
          <cell r="Y23">
            <v>228.05</v>
          </cell>
          <cell r="Z23">
            <v>2.2805000000000003E-5</v>
          </cell>
          <cell r="AA23">
            <v>37</v>
          </cell>
          <cell r="AB23">
            <v>228.05232280499999</v>
          </cell>
          <cell r="AC23">
            <v>37</v>
          </cell>
        </row>
        <row r="24">
          <cell r="A24">
            <v>38</v>
          </cell>
          <cell r="B24" t="str">
            <v>-</v>
          </cell>
          <cell r="C24" t="str">
            <v>-</v>
          </cell>
          <cell r="D24" t="str">
            <v>-</v>
          </cell>
          <cell r="E24" t="str">
            <v>Paul Deehan LH</v>
          </cell>
          <cell r="F24">
            <v>236.01</v>
          </cell>
          <cell r="G24">
            <v>13</v>
          </cell>
          <cell r="H24" t="str">
            <v>David Dundas</v>
          </cell>
          <cell r="I24">
            <v>228.01999999999998</v>
          </cell>
          <cell r="J24">
            <v>21</v>
          </cell>
          <cell r="K24" t="str">
            <v>-</v>
          </cell>
          <cell r="L24" t="str">
            <v>-</v>
          </cell>
          <cell r="M24" t="str">
            <v>-</v>
          </cell>
          <cell r="O24" t="str">
            <v>David Dundas</v>
          </cell>
          <cell r="P24" t="e">
            <v>#N/A</v>
          </cell>
          <cell r="Q24" t="e">
            <v>#N/A</v>
          </cell>
          <cell r="R24">
            <v>228.01999999999998</v>
          </cell>
          <cell r="S24" t="e">
            <v>#N/A</v>
          </cell>
          <cell r="T24" t="str">
            <v>-</v>
          </cell>
          <cell r="U24" t="str">
            <v>-</v>
          </cell>
          <cell r="V24">
            <v>228.01999999999998</v>
          </cell>
          <cell r="W24" t="str">
            <v>-</v>
          </cell>
          <cell r="X24">
            <v>0</v>
          </cell>
          <cell r="Y24">
            <v>228.01999999999998</v>
          </cell>
          <cell r="Z24">
            <v>2.2802E-5</v>
          </cell>
          <cell r="AA24">
            <v>38</v>
          </cell>
          <cell r="AB24">
            <v>228.02242280199997</v>
          </cell>
          <cell r="AC24">
            <v>38</v>
          </cell>
        </row>
        <row r="25">
          <cell r="A25">
            <v>1</v>
          </cell>
          <cell r="B25" t="str">
            <v>Vince Vaina</v>
          </cell>
          <cell r="C25">
            <v>234.01999999999998</v>
          </cell>
          <cell r="D25">
            <v>9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Andy Santa</v>
          </cell>
          <cell r="I25">
            <v>227.01999999999998</v>
          </cell>
          <cell r="J25">
            <v>22</v>
          </cell>
          <cell r="K25" t="str">
            <v>-</v>
          </cell>
          <cell r="L25" t="str">
            <v>-</v>
          </cell>
          <cell r="M25" t="str">
            <v>-</v>
          </cell>
          <cell r="O25" t="str">
            <v>Vince Vaina</v>
          </cell>
          <cell r="P25">
            <v>234.01999999999998</v>
          </cell>
          <cell r="Q25">
            <v>268.06</v>
          </cell>
          <cell r="R25">
            <v>251.04</v>
          </cell>
          <cell r="S25" t="e">
            <v>#N/A</v>
          </cell>
          <cell r="T25">
            <v>234.01999999999998</v>
          </cell>
          <cell r="U25">
            <v>268.06</v>
          </cell>
          <cell r="V25">
            <v>251.04</v>
          </cell>
          <cell r="W25" t="str">
            <v>-</v>
          </cell>
          <cell r="X25">
            <v>268.06</v>
          </cell>
          <cell r="Y25">
            <v>251.04</v>
          </cell>
          <cell r="Z25">
            <v>2.6806000000000001E-5</v>
          </cell>
          <cell r="AA25">
            <v>1</v>
          </cell>
          <cell r="AB25">
            <v>519.10252680600013</v>
          </cell>
          <cell r="AC25">
            <v>1</v>
          </cell>
        </row>
        <row r="26">
          <cell r="A26">
            <v>39</v>
          </cell>
          <cell r="B26" t="str">
            <v>-</v>
          </cell>
          <cell r="C26" t="str">
            <v>-</v>
          </cell>
          <cell r="D26" t="str">
            <v>-</v>
          </cell>
          <cell r="E26" t="str">
            <v>Russell LeMatrie</v>
          </cell>
          <cell r="F26">
            <v>234.01</v>
          </cell>
          <cell r="G26">
            <v>14</v>
          </cell>
          <cell r="H26" t="str">
            <v>Kathy Dundas</v>
          </cell>
          <cell r="I26">
            <v>224.01999999999998</v>
          </cell>
          <cell r="J26">
            <v>23</v>
          </cell>
          <cell r="K26" t="str">
            <v>-</v>
          </cell>
          <cell r="L26" t="str">
            <v>-</v>
          </cell>
          <cell r="M26" t="str">
            <v>-</v>
          </cell>
          <cell r="O26" t="str">
            <v>Kathy Dundas</v>
          </cell>
          <cell r="P26" t="e">
            <v>#N/A</v>
          </cell>
          <cell r="Q26" t="e">
            <v>#N/A</v>
          </cell>
          <cell r="R26">
            <v>224.01999999999998</v>
          </cell>
          <cell r="S26" t="e">
            <v>#N/A</v>
          </cell>
          <cell r="T26" t="str">
            <v>-</v>
          </cell>
          <cell r="U26" t="str">
            <v>-</v>
          </cell>
          <cell r="V26">
            <v>224.01999999999998</v>
          </cell>
          <cell r="W26" t="str">
            <v>-</v>
          </cell>
          <cell r="X26">
            <v>0</v>
          </cell>
          <cell r="Y26">
            <v>224.01999999999998</v>
          </cell>
          <cell r="Z26">
            <v>2.2401999999999997E-5</v>
          </cell>
          <cell r="AA26">
            <v>39</v>
          </cell>
          <cell r="AB26">
            <v>224.022622402</v>
          </cell>
          <cell r="AC26">
            <v>39</v>
          </cell>
        </row>
        <row r="27">
          <cell r="A27">
            <v>40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Barry Tucker LH</v>
          </cell>
          <cell r="F27">
            <v>233.03</v>
          </cell>
          <cell r="G27">
            <v>15</v>
          </cell>
          <cell r="H27" t="str">
            <v>Rob Valerie</v>
          </cell>
          <cell r="I27">
            <v>224.01</v>
          </cell>
          <cell r="J27">
            <v>24</v>
          </cell>
          <cell r="K27" t="str">
            <v>-</v>
          </cell>
          <cell r="L27" t="str">
            <v>-</v>
          </cell>
          <cell r="M27" t="str">
            <v>-</v>
          </cell>
          <cell r="O27" t="str">
            <v>Rob Valerie</v>
          </cell>
          <cell r="P27" t="e">
            <v>#N/A</v>
          </cell>
          <cell r="Q27" t="e">
            <v>#N/A</v>
          </cell>
          <cell r="R27">
            <v>224.01</v>
          </cell>
          <cell r="S27" t="e">
            <v>#N/A</v>
          </cell>
          <cell r="T27" t="str">
            <v>-</v>
          </cell>
          <cell r="U27" t="str">
            <v>-</v>
          </cell>
          <cell r="V27">
            <v>224.01</v>
          </cell>
          <cell r="W27" t="str">
            <v>-</v>
          </cell>
          <cell r="X27">
            <v>0</v>
          </cell>
          <cell r="Y27">
            <v>224.01</v>
          </cell>
          <cell r="Z27">
            <v>2.2400999999999998E-5</v>
          </cell>
          <cell r="AA27">
            <v>40</v>
          </cell>
          <cell r="AB27">
            <v>224.01272240099999</v>
          </cell>
          <cell r="AC27">
            <v>40</v>
          </cell>
        </row>
        <row r="28">
          <cell r="A28">
            <v>14</v>
          </cell>
          <cell r="B28" t="str">
            <v>-</v>
          </cell>
          <cell r="C28" t="str">
            <v>-</v>
          </cell>
          <cell r="D28" t="str">
            <v>-</v>
          </cell>
          <cell r="E28" t="str">
            <v>John Harris</v>
          </cell>
          <cell r="F28">
            <v>232.01999999999998</v>
          </cell>
          <cell r="G28">
            <v>16</v>
          </cell>
          <cell r="H28" t="str">
            <v>Nick Aagren LH</v>
          </cell>
          <cell r="I28">
            <v>220.01</v>
          </cell>
          <cell r="J28">
            <v>25</v>
          </cell>
          <cell r="K28" t="str">
            <v>-</v>
          </cell>
          <cell r="L28" t="str">
            <v>-</v>
          </cell>
          <cell r="M28" t="str">
            <v>-</v>
          </cell>
          <cell r="O28" t="str">
            <v>Nick Aagren LH</v>
          </cell>
          <cell r="P28">
            <v>182.01</v>
          </cell>
          <cell r="Q28">
            <v>248.01999999999998</v>
          </cell>
          <cell r="R28">
            <v>220.01</v>
          </cell>
          <cell r="S28" t="e">
            <v>#N/A</v>
          </cell>
          <cell r="T28">
            <v>182.01</v>
          </cell>
          <cell r="U28">
            <v>248.01999999999998</v>
          </cell>
          <cell r="V28">
            <v>220.01</v>
          </cell>
          <cell r="W28" t="str">
            <v>-</v>
          </cell>
          <cell r="X28">
            <v>248.01999999999998</v>
          </cell>
          <cell r="Y28">
            <v>220.01</v>
          </cell>
          <cell r="Z28">
            <v>2.4801999999999997E-5</v>
          </cell>
          <cell r="AA28">
            <v>14</v>
          </cell>
          <cell r="AB28">
            <v>468.03282480199994</v>
          </cell>
          <cell r="AC28">
            <v>14</v>
          </cell>
        </row>
        <row r="29">
          <cell r="A29">
            <v>15</v>
          </cell>
          <cell r="B29" t="str">
            <v>-</v>
          </cell>
          <cell r="C29" t="str">
            <v>-</v>
          </cell>
          <cell r="D29" t="str">
            <v>-</v>
          </cell>
          <cell r="E29" t="str">
            <v>Fred Blacker LH</v>
          </cell>
          <cell r="F29">
            <v>227.04</v>
          </cell>
          <cell r="G29">
            <v>17</v>
          </cell>
          <cell r="H29" t="str">
            <v>Russell LeMatrie</v>
          </cell>
          <cell r="I29">
            <v>217.01</v>
          </cell>
          <cell r="J29">
            <v>26</v>
          </cell>
          <cell r="K29" t="str">
            <v>-</v>
          </cell>
          <cell r="L29" t="str">
            <v>-</v>
          </cell>
          <cell r="M29" t="str">
            <v>-</v>
          </cell>
          <cell r="O29" t="str">
            <v>Russell LeMatrie</v>
          </cell>
          <cell r="P29" t="e">
            <v>#N/A</v>
          </cell>
          <cell r="Q29">
            <v>234.01</v>
          </cell>
          <cell r="R29">
            <v>217.01</v>
          </cell>
          <cell r="S29" t="e">
            <v>#N/A</v>
          </cell>
          <cell r="T29" t="str">
            <v>-</v>
          </cell>
          <cell r="U29">
            <v>234.01</v>
          </cell>
          <cell r="V29">
            <v>217.01</v>
          </cell>
          <cell r="W29" t="str">
            <v>-</v>
          </cell>
          <cell r="X29">
            <v>234.01</v>
          </cell>
          <cell r="Y29">
            <v>217.01</v>
          </cell>
          <cell r="Z29">
            <v>2.3400999999999998E-5</v>
          </cell>
          <cell r="AA29">
            <v>15</v>
          </cell>
          <cell r="AB29">
            <v>451.02292340100001</v>
          </cell>
          <cell r="AC29">
            <v>15</v>
          </cell>
        </row>
        <row r="30">
          <cell r="A30">
            <v>44</v>
          </cell>
          <cell r="B30" t="str">
            <v>-</v>
          </cell>
          <cell r="C30" t="str">
            <v>-</v>
          </cell>
          <cell r="D30" t="str">
            <v>-</v>
          </cell>
          <cell r="E30" t="str">
            <v>Dave Groves</v>
          </cell>
          <cell r="F30">
            <v>227.03</v>
          </cell>
          <cell r="G30">
            <v>18</v>
          </cell>
          <cell r="H30" t="str">
            <v>Barry Wild</v>
          </cell>
          <cell r="I30">
            <v>214.01999999999998</v>
          </cell>
          <cell r="J30">
            <v>27</v>
          </cell>
          <cell r="K30" t="str">
            <v>-</v>
          </cell>
          <cell r="L30" t="str">
            <v>-</v>
          </cell>
          <cell r="M30" t="str">
            <v>-</v>
          </cell>
          <cell r="O30" t="str">
            <v>Barry Wild</v>
          </cell>
          <cell r="P30" t="e">
            <v>#N/A</v>
          </cell>
          <cell r="Q30" t="e">
            <v>#N/A</v>
          </cell>
          <cell r="R30">
            <v>214.01999999999998</v>
          </cell>
          <cell r="S30" t="e">
            <v>#N/A</v>
          </cell>
          <cell r="T30" t="str">
            <v>-</v>
          </cell>
          <cell r="U30" t="str">
            <v>-</v>
          </cell>
          <cell r="V30">
            <v>214.01999999999998</v>
          </cell>
          <cell r="W30" t="str">
            <v>-</v>
          </cell>
          <cell r="X30">
            <v>0</v>
          </cell>
          <cell r="Y30">
            <v>214.01999999999998</v>
          </cell>
          <cell r="Z30">
            <v>2.1401999999999999E-5</v>
          </cell>
          <cell r="AA30">
            <v>44</v>
          </cell>
          <cell r="AB30">
            <v>214.02302140199996</v>
          </cell>
          <cell r="AC30">
            <v>44</v>
          </cell>
        </row>
        <row r="31">
          <cell r="A31">
            <v>22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Paul Krebs</v>
          </cell>
          <cell r="F31">
            <v>225.03</v>
          </cell>
          <cell r="G31">
            <v>19</v>
          </cell>
          <cell r="H31" t="str">
            <v>John Harris</v>
          </cell>
          <cell r="I31">
            <v>214.01</v>
          </cell>
          <cell r="J31">
            <v>28</v>
          </cell>
          <cell r="K31" t="str">
            <v>-</v>
          </cell>
          <cell r="L31" t="str">
            <v>-</v>
          </cell>
          <cell r="M31" t="str">
            <v>-</v>
          </cell>
          <cell r="O31" t="str">
            <v>John Harris</v>
          </cell>
          <cell r="P31">
            <v>216.01</v>
          </cell>
          <cell r="Q31">
            <v>232.01999999999998</v>
          </cell>
          <cell r="R31">
            <v>214.01</v>
          </cell>
          <cell r="S31" t="e">
            <v>#N/A</v>
          </cell>
          <cell r="T31">
            <v>216.01</v>
          </cell>
          <cell r="U31">
            <v>232.01999999999998</v>
          </cell>
          <cell r="V31">
            <v>214.01</v>
          </cell>
          <cell r="W31" t="str">
            <v>-</v>
          </cell>
          <cell r="X31">
            <v>232.01999999999998</v>
          </cell>
          <cell r="Y31">
            <v>214.01</v>
          </cell>
          <cell r="Z31">
            <v>2.3201999999999999E-5</v>
          </cell>
          <cell r="AA31">
            <v>22</v>
          </cell>
          <cell r="AB31">
            <v>446.03312320200001</v>
          </cell>
          <cell r="AC31">
            <v>22</v>
          </cell>
        </row>
        <row r="32">
          <cell r="A32">
            <v>41</v>
          </cell>
          <cell r="B32" t="str">
            <v>William Bailey JNR</v>
          </cell>
          <cell r="C32">
            <v>223.01</v>
          </cell>
          <cell r="D32">
            <v>10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Dave Groves</v>
          </cell>
          <cell r="I32">
            <v>213.02</v>
          </cell>
          <cell r="J32">
            <v>29</v>
          </cell>
          <cell r="K32" t="str">
            <v>-</v>
          </cell>
          <cell r="L32" t="str">
            <v>-</v>
          </cell>
          <cell r="M32" t="str">
            <v>-</v>
          </cell>
          <cell r="O32" t="str">
            <v>William Bailey JNR</v>
          </cell>
          <cell r="P32">
            <v>223.01</v>
          </cell>
          <cell r="Q32" t="e">
            <v>#N/A</v>
          </cell>
          <cell r="R32" t="e">
            <v>#N/A</v>
          </cell>
          <cell r="S32" t="e">
            <v>#N/A</v>
          </cell>
          <cell r="T32">
            <v>223.01</v>
          </cell>
          <cell r="U32" t="str">
            <v>-</v>
          </cell>
          <cell r="V32" t="str">
            <v>-</v>
          </cell>
          <cell r="W32" t="str">
            <v>-</v>
          </cell>
          <cell r="X32">
            <v>223.01</v>
          </cell>
          <cell r="Y32">
            <v>0</v>
          </cell>
          <cell r="Z32">
            <v>2.2300999999999999E-5</v>
          </cell>
          <cell r="AA32">
            <v>41</v>
          </cell>
          <cell r="AB32">
            <v>223.01322230099998</v>
          </cell>
          <cell r="AC32">
            <v>41</v>
          </cell>
        </row>
        <row r="33">
          <cell r="A33">
            <v>42</v>
          </cell>
          <cell r="B33" t="str">
            <v>Keith Dowell</v>
          </cell>
          <cell r="C33">
            <v>221</v>
          </cell>
          <cell r="D33">
            <v>11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Bob Wright</v>
          </cell>
          <cell r="I33">
            <v>206.03</v>
          </cell>
          <cell r="J33">
            <v>30</v>
          </cell>
          <cell r="K33" t="str">
            <v>-</v>
          </cell>
          <cell r="L33" t="str">
            <v>-</v>
          </cell>
          <cell r="M33" t="str">
            <v>-</v>
          </cell>
          <cell r="O33" t="str">
            <v>Keith Dowell</v>
          </cell>
          <cell r="P33">
            <v>221</v>
          </cell>
          <cell r="Q33">
            <v>206.01</v>
          </cell>
          <cell r="R33" t="e">
            <v>#N/A</v>
          </cell>
          <cell r="S33" t="e">
            <v>#N/A</v>
          </cell>
          <cell r="T33">
            <v>221</v>
          </cell>
          <cell r="U33">
            <v>206.01</v>
          </cell>
          <cell r="V33" t="str">
            <v>-</v>
          </cell>
          <cell r="W33" t="str">
            <v>-</v>
          </cell>
          <cell r="X33">
            <v>221</v>
          </cell>
          <cell r="Y33">
            <v>0</v>
          </cell>
          <cell r="Z33">
            <v>2.2099999999999998E-5</v>
          </cell>
          <cell r="AA33">
            <v>42</v>
          </cell>
          <cell r="AB33">
            <v>221.00332209999999</v>
          </cell>
          <cell r="AC33">
            <v>42</v>
          </cell>
        </row>
        <row r="34">
          <cell r="A34">
            <v>21</v>
          </cell>
          <cell r="B34" t="str">
            <v>John Harris</v>
          </cell>
          <cell r="C34">
            <v>216.01</v>
          </cell>
          <cell r="D34">
            <v>12</v>
          </cell>
          <cell r="E34" t="str">
            <v>-</v>
          </cell>
          <cell r="F34" t="str">
            <v>-</v>
          </cell>
          <cell r="G34" t="str">
            <v>-</v>
          </cell>
          <cell r="H34" t="str">
            <v>Peter Gerhold</v>
          </cell>
          <cell r="I34">
            <v>202.01999999999998</v>
          </cell>
          <cell r="J34">
            <v>31</v>
          </cell>
          <cell r="K34" t="str">
            <v>-</v>
          </cell>
          <cell r="L34" t="str">
            <v>-</v>
          </cell>
          <cell r="M34" t="str">
            <v>-</v>
          </cell>
          <cell r="O34" t="str">
            <v>John Harris</v>
          </cell>
          <cell r="P34">
            <v>216.01</v>
          </cell>
          <cell r="Q34">
            <v>232.01999999999998</v>
          </cell>
          <cell r="R34">
            <v>214.01</v>
          </cell>
          <cell r="S34" t="e">
            <v>#N/A</v>
          </cell>
          <cell r="T34">
            <v>216.01</v>
          </cell>
          <cell r="U34">
            <v>232.01999999999998</v>
          </cell>
          <cell r="V34">
            <v>214.01</v>
          </cell>
          <cell r="W34" t="str">
            <v>-</v>
          </cell>
          <cell r="X34">
            <v>232.01999999999998</v>
          </cell>
          <cell r="Y34">
            <v>214.01</v>
          </cell>
          <cell r="Z34">
            <v>2.3201999999999999E-5</v>
          </cell>
          <cell r="AA34">
            <v>21</v>
          </cell>
          <cell r="AB34">
            <v>446.03342320199999</v>
          </cell>
          <cell r="AC34">
            <v>21</v>
          </cell>
        </row>
        <row r="35">
          <cell r="A35">
            <v>11</v>
          </cell>
          <cell r="B35" t="str">
            <v>Mark Anstee</v>
          </cell>
          <cell r="C35">
            <v>216.01</v>
          </cell>
          <cell r="D35">
            <v>13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Leaanee VM</v>
          </cell>
          <cell r="I35">
            <v>201.03</v>
          </cell>
          <cell r="J35">
            <v>32</v>
          </cell>
          <cell r="K35" t="str">
            <v>-</v>
          </cell>
          <cell r="L35" t="str">
            <v>-</v>
          </cell>
          <cell r="M35" t="str">
            <v>-</v>
          </cell>
          <cell r="O35" t="str">
            <v>Mark Anstee</v>
          </cell>
          <cell r="P35">
            <v>216.01</v>
          </cell>
          <cell r="Q35">
            <v>198.03</v>
          </cell>
          <cell r="R35">
            <v>260.03999999999996</v>
          </cell>
          <cell r="S35" t="e">
            <v>#N/A</v>
          </cell>
          <cell r="T35">
            <v>216.01</v>
          </cell>
          <cell r="U35">
            <v>198.03</v>
          </cell>
          <cell r="V35">
            <v>260.03999999999996</v>
          </cell>
          <cell r="W35" t="str">
            <v>-</v>
          </cell>
          <cell r="X35">
            <v>216.01</v>
          </cell>
          <cell r="Y35">
            <v>260.03999999999996</v>
          </cell>
          <cell r="Z35">
            <v>2.6003999999999997E-5</v>
          </cell>
          <cell r="AA35">
            <v>11</v>
          </cell>
          <cell r="AB35">
            <v>476.05352600399993</v>
          </cell>
          <cell r="AC35">
            <v>11</v>
          </cell>
        </row>
        <row r="36">
          <cell r="A36">
            <v>43</v>
          </cell>
          <cell r="B36" t="str">
            <v>Tracy Deehan</v>
          </cell>
          <cell r="C36">
            <v>215</v>
          </cell>
          <cell r="D36">
            <v>14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Robert Dalbron LH</v>
          </cell>
          <cell r="I36">
            <v>192.01</v>
          </cell>
          <cell r="J36">
            <v>33</v>
          </cell>
          <cell r="K36" t="str">
            <v>-</v>
          </cell>
          <cell r="L36" t="str">
            <v>-</v>
          </cell>
          <cell r="M36" t="str">
            <v>-</v>
          </cell>
          <cell r="O36" t="str">
            <v>Tracy Deehan</v>
          </cell>
          <cell r="P36">
            <v>215</v>
          </cell>
          <cell r="Q36" t="e">
            <v>#N/A</v>
          </cell>
          <cell r="R36" t="e">
            <v>#N/A</v>
          </cell>
          <cell r="S36" t="e">
            <v>#N/A</v>
          </cell>
          <cell r="T36">
            <v>215</v>
          </cell>
          <cell r="U36" t="str">
            <v>-</v>
          </cell>
          <cell r="V36" t="str">
            <v>-</v>
          </cell>
          <cell r="W36" t="str">
            <v>-</v>
          </cell>
          <cell r="X36">
            <v>215</v>
          </cell>
          <cell r="Y36">
            <v>0</v>
          </cell>
          <cell r="Z36">
            <v>2.1500000000000001E-5</v>
          </cell>
          <cell r="AA36">
            <v>43</v>
          </cell>
          <cell r="AB36">
            <v>215.00362150000001</v>
          </cell>
          <cell r="AC36">
            <v>43</v>
          </cell>
        </row>
        <row r="37">
          <cell r="A37">
            <v>26</v>
          </cell>
          <cell r="B37" t="str">
            <v>Josh Arundell</v>
          </cell>
          <cell r="C37">
            <v>212</v>
          </cell>
          <cell r="D37">
            <v>15</v>
          </cell>
          <cell r="E37" t="str">
            <v>-</v>
          </cell>
          <cell r="F37" t="str">
            <v>-</v>
          </cell>
          <cell r="G37" t="str">
            <v>-</v>
          </cell>
          <cell r="H37" t="str">
            <v>Barry Tucker LH</v>
          </cell>
          <cell r="I37">
            <v>189</v>
          </cell>
          <cell r="J37">
            <v>34</v>
          </cell>
          <cell r="K37" t="str">
            <v>-</v>
          </cell>
          <cell r="L37" t="str">
            <v>-</v>
          </cell>
          <cell r="M37" t="str">
            <v>-</v>
          </cell>
          <cell r="O37" t="str">
            <v>Josh Arundell</v>
          </cell>
          <cell r="P37">
            <v>212</v>
          </cell>
          <cell r="Q37">
            <v>247</v>
          </cell>
          <cell r="R37">
            <v>144</v>
          </cell>
          <cell r="S37" t="e">
            <v>#N/A</v>
          </cell>
          <cell r="T37">
            <v>212</v>
          </cell>
          <cell r="U37">
            <v>247</v>
          </cell>
          <cell r="V37">
            <v>144</v>
          </cell>
          <cell r="W37" t="str">
            <v>-</v>
          </cell>
          <cell r="X37">
            <v>247</v>
          </cell>
          <cell r="Y37">
            <v>144</v>
          </cell>
          <cell r="Z37">
            <v>2.4700000000000001E-5</v>
          </cell>
          <cell r="AA37">
            <v>26</v>
          </cell>
          <cell r="AB37">
            <v>391.00372469999996</v>
          </cell>
          <cell r="AC37">
            <v>26</v>
          </cell>
        </row>
        <row r="38">
          <cell r="A38">
            <v>23</v>
          </cell>
          <cell r="B38" t="str">
            <v>-</v>
          </cell>
          <cell r="C38" t="str">
            <v>-</v>
          </cell>
          <cell r="D38" t="str">
            <v>-</v>
          </cell>
          <cell r="E38" t="str">
            <v>Keith Dowell</v>
          </cell>
          <cell r="F38">
            <v>206.01</v>
          </cell>
          <cell r="G38">
            <v>20</v>
          </cell>
          <cell r="H38" t="str">
            <v>Greg Chapman</v>
          </cell>
          <cell r="I38">
            <v>181.01</v>
          </cell>
          <cell r="J38">
            <v>35</v>
          </cell>
          <cell r="K38" t="str">
            <v>-</v>
          </cell>
          <cell r="L38" t="str">
            <v>-</v>
          </cell>
          <cell r="M38" t="str">
            <v>-</v>
          </cell>
          <cell r="O38" t="str">
            <v>Greg Chapman</v>
          </cell>
          <cell r="P38">
            <v>251.04999999999998</v>
          </cell>
          <cell r="Q38">
            <v>260.04000000000002</v>
          </cell>
          <cell r="R38">
            <v>181.01</v>
          </cell>
          <cell r="S38" t="e">
            <v>#N/A</v>
          </cell>
          <cell r="T38">
            <v>251.04999999999998</v>
          </cell>
          <cell r="U38">
            <v>260.04000000000002</v>
          </cell>
          <cell r="V38">
            <v>181.01</v>
          </cell>
          <cell r="W38" t="str">
            <v>-</v>
          </cell>
          <cell r="X38">
            <v>260.04000000000002</v>
          </cell>
          <cell r="Y38">
            <v>181.01</v>
          </cell>
          <cell r="Z38">
            <v>2.6004E-5</v>
          </cell>
          <cell r="AA38">
            <v>23</v>
          </cell>
          <cell r="AB38">
            <v>441.05382600400003</v>
          </cell>
          <cell r="AC38">
            <v>23</v>
          </cell>
        </row>
        <row r="39">
          <cell r="A39">
            <v>28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Dave Zucconi</v>
          </cell>
          <cell r="F39">
            <v>203.01</v>
          </cell>
          <cell r="G39">
            <v>21</v>
          </cell>
          <cell r="H39" t="str">
            <v>Michael Bennett</v>
          </cell>
          <cell r="I39">
            <v>173</v>
          </cell>
          <cell r="J39">
            <v>36</v>
          </cell>
          <cell r="K39" t="str">
            <v>-</v>
          </cell>
          <cell r="L39" t="str">
            <v>-</v>
          </cell>
          <cell r="M39" t="str">
            <v>-</v>
          </cell>
          <cell r="O39" t="str">
            <v>Michael Bennett</v>
          </cell>
          <cell r="P39" t="e">
            <v>#N/A</v>
          </cell>
          <cell r="Q39">
            <v>194.01</v>
          </cell>
          <cell r="R39">
            <v>173</v>
          </cell>
          <cell r="S39" t="e">
            <v>#N/A</v>
          </cell>
          <cell r="T39" t="str">
            <v>-</v>
          </cell>
          <cell r="U39">
            <v>194.01</v>
          </cell>
          <cell r="V39">
            <v>173</v>
          </cell>
          <cell r="W39" t="str">
            <v>-</v>
          </cell>
          <cell r="X39">
            <v>194.01</v>
          </cell>
          <cell r="Y39">
            <v>173</v>
          </cell>
          <cell r="Z39">
            <v>1.9400999999999999E-5</v>
          </cell>
          <cell r="AA39">
            <v>28</v>
          </cell>
          <cell r="AB39">
            <v>367.01391940099995</v>
          </cell>
          <cell r="AC39">
            <v>28</v>
          </cell>
        </row>
        <row r="40">
          <cell r="A40">
            <v>19</v>
          </cell>
          <cell r="B40" t="str">
            <v>Peter VM</v>
          </cell>
          <cell r="C40">
            <v>200</v>
          </cell>
          <cell r="D40">
            <v>16</v>
          </cell>
          <cell r="E40" t="str">
            <v>-</v>
          </cell>
          <cell r="F40" t="str">
            <v>-</v>
          </cell>
          <cell r="G40" t="str">
            <v>-</v>
          </cell>
          <cell r="H40" t="str">
            <v>Josh Arundell</v>
          </cell>
          <cell r="I40">
            <v>144</v>
          </cell>
          <cell r="J40">
            <v>37</v>
          </cell>
          <cell r="K40" t="str">
            <v>-</v>
          </cell>
          <cell r="L40" t="str">
            <v>-</v>
          </cell>
          <cell r="M40" t="str">
            <v>-</v>
          </cell>
          <cell r="O40" t="str">
            <v>Peter VM</v>
          </cell>
          <cell r="P40">
            <v>200</v>
          </cell>
          <cell r="Q40" t="e">
            <v>#N/A</v>
          </cell>
          <cell r="R40">
            <v>247.01</v>
          </cell>
          <cell r="S40" t="e">
            <v>#N/A</v>
          </cell>
          <cell r="T40">
            <v>200</v>
          </cell>
          <cell r="U40" t="str">
            <v>-</v>
          </cell>
          <cell r="V40">
            <v>247.01</v>
          </cell>
          <cell r="W40" t="str">
            <v>-</v>
          </cell>
          <cell r="X40">
            <v>200</v>
          </cell>
          <cell r="Y40">
            <v>247.01</v>
          </cell>
          <cell r="Z40">
            <v>2.4700999999999999E-5</v>
          </cell>
          <cell r="AA40">
            <v>19</v>
          </cell>
          <cell r="AB40">
            <v>447.01402470099998</v>
          </cell>
          <cell r="AC40">
            <v>19</v>
          </cell>
        </row>
        <row r="41">
          <cell r="A41">
            <v>29</v>
          </cell>
          <cell r="B41" t="str">
            <v>-</v>
          </cell>
          <cell r="C41" t="str">
            <v>-</v>
          </cell>
          <cell r="D41" t="str">
            <v>-</v>
          </cell>
          <cell r="E41" t="str">
            <v>Mark Anstee</v>
          </cell>
          <cell r="F41">
            <v>198.03</v>
          </cell>
          <cell r="G41">
            <v>22</v>
          </cell>
          <cell r="H41" t="str">
            <v>Paul Krebs</v>
          </cell>
          <cell r="I41">
            <v>110</v>
          </cell>
          <cell r="J41">
            <v>38</v>
          </cell>
          <cell r="K41" t="str">
            <v>-</v>
          </cell>
          <cell r="L41" t="str">
            <v>-</v>
          </cell>
          <cell r="M41" t="str">
            <v>-</v>
          </cell>
          <cell r="O41" t="str">
            <v>Paul Krebs</v>
          </cell>
          <cell r="P41" t="e">
            <v>#N/A</v>
          </cell>
          <cell r="Q41">
            <v>225.03</v>
          </cell>
          <cell r="R41">
            <v>110</v>
          </cell>
          <cell r="S41" t="e">
            <v>#N/A</v>
          </cell>
          <cell r="T41" t="str">
            <v>-</v>
          </cell>
          <cell r="U41">
            <v>225.03</v>
          </cell>
          <cell r="V41">
            <v>110</v>
          </cell>
          <cell r="W41" t="str">
            <v>-</v>
          </cell>
          <cell r="X41">
            <v>225.03</v>
          </cell>
          <cell r="Y41">
            <v>110</v>
          </cell>
          <cell r="Z41">
            <v>2.2503000000000001E-5</v>
          </cell>
          <cell r="AA41">
            <v>29</v>
          </cell>
          <cell r="AB41">
            <v>335.03412250299999</v>
          </cell>
          <cell r="AC41">
            <v>29</v>
          </cell>
        </row>
        <row r="42">
          <cell r="A42">
            <v>9</v>
          </cell>
          <cell r="B42" t="str">
            <v>Fred Blacker LH</v>
          </cell>
          <cell r="C42">
            <v>197.01999999999998</v>
          </cell>
          <cell r="D42">
            <v>17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Gary Barron</v>
          </cell>
          <cell r="I42">
            <v>66</v>
          </cell>
          <cell r="J42">
            <v>39</v>
          </cell>
          <cell r="K42" t="str">
            <v>-</v>
          </cell>
          <cell r="L42" t="str">
            <v>-</v>
          </cell>
          <cell r="M42" t="str">
            <v>-</v>
          </cell>
          <cell r="O42" t="str">
            <v>Fred Blacker LH</v>
          </cell>
          <cell r="P42">
            <v>197.01999999999998</v>
          </cell>
          <cell r="Q42">
            <v>227.04</v>
          </cell>
          <cell r="R42">
            <v>250.06</v>
          </cell>
          <cell r="S42" t="e">
            <v>#N/A</v>
          </cell>
          <cell r="T42">
            <v>197.01999999999998</v>
          </cell>
          <cell r="U42">
            <v>227.04</v>
          </cell>
          <cell r="V42">
            <v>250.06</v>
          </cell>
          <cell r="W42" t="str">
            <v>-</v>
          </cell>
          <cell r="X42">
            <v>227.04</v>
          </cell>
          <cell r="Y42">
            <v>250.06</v>
          </cell>
          <cell r="Z42">
            <v>2.5006000000000001E-5</v>
          </cell>
          <cell r="AA42">
            <v>9</v>
          </cell>
          <cell r="AB42">
            <v>477.10422500600004</v>
          </cell>
          <cell r="AC42">
            <v>9</v>
          </cell>
        </row>
        <row r="43">
          <cell r="A43">
            <v>100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Oscar Thompson LH</v>
          </cell>
          <cell r="F43">
            <v>195.01</v>
          </cell>
          <cell r="G43">
            <v>23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  <cell r="S43" t="str">
            <v>-</v>
          </cell>
          <cell r="T43" t="str">
            <v>-</v>
          </cell>
          <cell r="U43" t="str">
            <v>-</v>
          </cell>
          <cell r="V43" t="str">
            <v>-</v>
          </cell>
          <cell r="W43" t="str">
            <v>-</v>
          </cell>
          <cell r="X43">
            <v>0</v>
          </cell>
          <cell r="Y43">
            <v>0</v>
          </cell>
          <cell r="Z43">
            <v>0</v>
          </cell>
          <cell r="AA43">
            <v>100</v>
          </cell>
          <cell r="AB43">
            <v>4.3E-3</v>
          </cell>
          <cell r="AC43">
            <v>100</v>
          </cell>
        </row>
        <row r="44">
          <cell r="A44">
            <v>99</v>
          </cell>
          <cell r="B44" t="str">
            <v>-</v>
          </cell>
          <cell r="C44" t="str">
            <v>-</v>
          </cell>
          <cell r="D44" t="str">
            <v>-</v>
          </cell>
          <cell r="E44" t="str">
            <v>Andy Santa</v>
          </cell>
          <cell r="F44">
            <v>194.04</v>
          </cell>
          <cell r="G44">
            <v>24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  <cell r="S44" t="str">
            <v>-</v>
          </cell>
          <cell r="T44" t="str">
            <v>-</v>
          </cell>
          <cell r="U44" t="str">
            <v>-</v>
          </cell>
          <cell r="V44" t="str">
            <v>-</v>
          </cell>
          <cell r="W44" t="str">
            <v>-</v>
          </cell>
          <cell r="X44">
            <v>0</v>
          </cell>
          <cell r="Y44">
            <v>0</v>
          </cell>
          <cell r="Z44">
            <v>0</v>
          </cell>
          <cell r="AA44">
            <v>99</v>
          </cell>
          <cell r="AB44">
            <v>4.4000000000000003E-3</v>
          </cell>
          <cell r="AC44">
            <v>99</v>
          </cell>
        </row>
        <row r="45">
          <cell r="A45">
            <v>98</v>
          </cell>
          <cell r="B45" t="str">
            <v>-</v>
          </cell>
          <cell r="C45" t="str">
            <v>-</v>
          </cell>
          <cell r="D45" t="str">
            <v>-</v>
          </cell>
          <cell r="E45" t="str">
            <v>Michael Bennett</v>
          </cell>
          <cell r="F45">
            <v>194.01</v>
          </cell>
          <cell r="G45">
            <v>25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  <cell r="O45" t="str">
            <v>-</v>
          </cell>
          <cell r="P45" t="str">
            <v>-</v>
          </cell>
          <cell r="Q45" t="str">
            <v>-</v>
          </cell>
          <cell r="R45" t="str">
            <v>-</v>
          </cell>
          <cell r="S45" t="str">
            <v>-</v>
          </cell>
          <cell r="T45" t="str">
            <v>-</v>
          </cell>
          <cell r="U45" t="str">
            <v>-</v>
          </cell>
          <cell r="V45" t="str">
            <v>-</v>
          </cell>
          <cell r="W45" t="str">
            <v>-</v>
          </cell>
          <cell r="X45">
            <v>0</v>
          </cell>
          <cell r="Y45">
            <v>0</v>
          </cell>
          <cell r="Z45">
            <v>0</v>
          </cell>
          <cell r="AA45">
            <v>98</v>
          </cell>
          <cell r="AB45">
            <v>4.4999999999999997E-3</v>
          </cell>
          <cell r="AC45">
            <v>98</v>
          </cell>
        </row>
        <row r="46">
          <cell r="A46">
            <v>17</v>
          </cell>
          <cell r="B46" t="str">
            <v>Dave Zucconi</v>
          </cell>
          <cell r="C46">
            <v>190</v>
          </cell>
          <cell r="D46">
            <v>18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  <cell r="O46" t="str">
            <v>Dave Zucconi</v>
          </cell>
          <cell r="P46">
            <v>190</v>
          </cell>
          <cell r="Q46">
            <v>203.01</v>
          </cell>
          <cell r="R46">
            <v>245.03</v>
          </cell>
          <cell r="S46" t="e">
            <v>#N/A</v>
          </cell>
          <cell r="T46">
            <v>190</v>
          </cell>
          <cell r="U46">
            <v>203.01</v>
          </cell>
          <cell r="V46">
            <v>245.03</v>
          </cell>
          <cell r="W46" t="str">
            <v>-</v>
          </cell>
          <cell r="X46">
            <v>203.01</v>
          </cell>
          <cell r="Y46">
            <v>245.03</v>
          </cell>
          <cell r="Z46">
            <v>2.4502999999999999E-5</v>
          </cell>
          <cell r="AA46">
            <v>17</v>
          </cell>
          <cell r="AB46">
            <v>448.04462450299997</v>
          </cell>
          <cell r="AC46">
            <v>17</v>
          </cell>
        </row>
        <row r="47">
          <cell r="A47">
            <v>13</v>
          </cell>
          <cell r="B47" t="str">
            <v>Nick Aagren LH</v>
          </cell>
          <cell r="C47">
            <v>182.01</v>
          </cell>
          <cell r="D47">
            <v>20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O47" t="str">
            <v>Nick Aagren LH</v>
          </cell>
          <cell r="P47">
            <v>182.01</v>
          </cell>
          <cell r="Q47">
            <v>248.01999999999998</v>
          </cell>
          <cell r="R47">
            <v>220.01</v>
          </cell>
          <cell r="S47" t="e">
            <v>#N/A</v>
          </cell>
          <cell r="T47">
            <v>182.01</v>
          </cell>
          <cell r="U47">
            <v>248.01999999999998</v>
          </cell>
          <cell r="V47">
            <v>220.01</v>
          </cell>
          <cell r="W47" t="str">
            <v>-</v>
          </cell>
          <cell r="X47">
            <v>248.01999999999998</v>
          </cell>
          <cell r="Y47">
            <v>220.01</v>
          </cell>
          <cell r="Z47">
            <v>2.4801999999999997E-5</v>
          </cell>
          <cell r="AA47">
            <v>13</v>
          </cell>
          <cell r="AB47">
            <v>468.03472480199997</v>
          </cell>
          <cell r="AC47">
            <v>13</v>
          </cell>
        </row>
        <row r="48">
          <cell r="A48">
            <v>27</v>
          </cell>
          <cell r="B48" t="str">
            <v>Peter Gerhold</v>
          </cell>
          <cell r="C48">
            <v>182.01</v>
          </cell>
          <cell r="D48">
            <v>19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O48" t="str">
            <v>Peter Gerhold</v>
          </cell>
          <cell r="P48">
            <v>182.01</v>
          </cell>
          <cell r="Q48" t="e">
            <v>#N/A</v>
          </cell>
          <cell r="R48">
            <v>202.01999999999998</v>
          </cell>
          <cell r="S48" t="e">
            <v>#N/A</v>
          </cell>
          <cell r="T48">
            <v>182.01</v>
          </cell>
          <cell r="U48" t="str">
            <v>-</v>
          </cell>
          <cell r="V48">
            <v>202.01999999999998</v>
          </cell>
          <cell r="W48" t="str">
            <v>-</v>
          </cell>
          <cell r="X48">
            <v>182.01</v>
          </cell>
          <cell r="Y48">
            <v>202.01999999999998</v>
          </cell>
          <cell r="Z48">
            <v>2.0201999999999997E-5</v>
          </cell>
          <cell r="AA48">
            <v>27</v>
          </cell>
          <cell r="AB48">
            <v>384.03482020199993</v>
          </cell>
          <cell r="AC48">
            <v>27</v>
          </cell>
        </row>
        <row r="49">
          <cell r="A49">
            <v>97</v>
          </cell>
          <cell r="B49" t="str">
            <v>-</v>
          </cell>
          <cell r="C49" t="str">
            <v>-</v>
          </cell>
          <cell r="D49" t="str">
            <v>-</v>
          </cell>
          <cell r="E49" t="str">
            <v>Leaanee VM</v>
          </cell>
          <cell r="F49">
            <v>178</v>
          </cell>
          <cell r="G49">
            <v>26</v>
          </cell>
          <cell r="H49" t="str">
            <v>-</v>
          </cell>
          <cell r="I49" t="str">
            <v>-</v>
          </cell>
          <cell r="J49" t="str">
            <v>-</v>
          </cell>
          <cell r="K49" t="str">
            <v>-</v>
          </cell>
          <cell r="L49" t="str">
            <v>-</v>
          </cell>
          <cell r="M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  <cell r="S49" t="str">
            <v>-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>
            <v>0</v>
          </cell>
          <cell r="Y49">
            <v>0</v>
          </cell>
          <cell r="Z49">
            <v>0</v>
          </cell>
          <cell r="AA49">
            <v>97</v>
          </cell>
          <cell r="AB49">
            <v>4.8999999999999998E-3</v>
          </cell>
          <cell r="AC49">
            <v>97</v>
          </cell>
        </row>
        <row r="50">
          <cell r="A50">
            <v>34</v>
          </cell>
          <cell r="B50" t="str">
            <v>Gary Barron</v>
          </cell>
          <cell r="C50">
            <v>170.03</v>
          </cell>
          <cell r="D50">
            <v>21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O50" t="str">
            <v>Gary Barron</v>
          </cell>
          <cell r="P50">
            <v>170.03</v>
          </cell>
          <cell r="Q50" t="e">
            <v>#N/A</v>
          </cell>
          <cell r="R50">
            <v>66</v>
          </cell>
          <cell r="S50" t="e">
            <v>#N/A</v>
          </cell>
          <cell r="T50">
            <v>170.03</v>
          </cell>
          <cell r="U50" t="str">
            <v>-</v>
          </cell>
          <cell r="V50">
            <v>66</v>
          </cell>
          <cell r="W50" t="str">
            <v>-</v>
          </cell>
          <cell r="X50">
            <v>170.03</v>
          </cell>
          <cell r="Y50">
            <v>66</v>
          </cell>
          <cell r="Z50">
            <v>1.7003E-5</v>
          </cell>
          <cell r="AA50">
            <v>34</v>
          </cell>
          <cell r="AB50">
            <v>236.03501700300001</v>
          </cell>
          <cell r="AC50">
            <v>34</v>
          </cell>
        </row>
        <row r="51">
          <cell r="A51">
            <v>45</v>
          </cell>
          <cell r="B51" t="str">
            <v>Gavin Myers</v>
          </cell>
          <cell r="C51">
            <v>80</v>
          </cell>
          <cell r="D51">
            <v>22</v>
          </cell>
          <cell r="E51" t="str">
            <v>-</v>
          </cell>
          <cell r="F51" t="str">
            <v>-</v>
          </cell>
          <cell r="G51" t="str">
            <v>-</v>
          </cell>
          <cell r="H51" t="str">
            <v>-</v>
          </cell>
          <cell r="I51" t="str">
            <v>-</v>
          </cell>
          <cell r="J51" t="str">
            <v>-</v>
          </cell>
          <cell r="K51" t="str">
            <v>-</v>
          </cell>
          <cell r="L51" t="str">
            <v>-</v>
          </cell>
          <cell r="M51" t="str">
            <v>-</v>
          </cell>
          <cell r="O51" t="str">
            <v>Gavin Myers</v>
          </cell>
          <cell r="P51">
            <v>80</v>
          </cell>
          <cell r="Q51" t="e">
            <v>#N/A</v>
          </cell>
          <cell r="R51" t="e">
            <v>#N/A</v>
          </cell>
          <cell r="S51" t="e">
            <v>#N/A</v>
          </cell>
          <cell r="T51">
            <v>80</v>
          </cell>
          <cell r="U51" t="str">
            <v>-</v>
          </cell>
          <cell r="V51" t="str">
            <v>-</v>
          </cell>
          <cell r="W51" t="str">
            <v>-</v>
          </cell>
          <cell r="X51">
            <v>80</v>
          </cell>
          <cell r="Y51">
            <v>0</v>
          </cell>
          <cell r="Z51">
            <v>7.9999999999999996E-6</v>
          </cell>
          <cell r="AA51">
            <v>45</v>
          </cell>
          <cell r="AB51">
            <v>80.005107999999993</v>
          </cell>
          <cell r="AC51">
            <v>45</v>
          </cell>
        </row>
        <row r="52">
          <cell r="A52">
            <v>30</v>
          </cell>
          <cell r="B52" t="str">
            <v>Bruce Blacker</v>
          </cell>
          <cell r="C52">
            <v>60</v>
          </cell>
          <cell r="D52">
            <v>23</v>
          </cell>
          <cell r="E52" t="str">
            <v>-</v>
          </cell>
          <cell r="F52" t="str">
            <v>-</v>
          </cell>
          <cell r="G52" t="str">
            <v>-</v>
          </cell>
          <cell r="H52" t="str">
            <v>-</v>
          </cell>
          <cell r="I52" t="str">
            <v>-</v>
          </cell>
          <cell r="J52" t="str">
            <v>-</v>
          </cell>
          <cell r="K52" t="str">
            <v>-</v>
          </cell>
          <cell r="L52" t="str">
            <v>-</v>
          </cell>
          <cell r="M52" t="str">
            <v>-</v>
          </cell>
          <cell r="O52" t="str">
            <v>Bruce Blacker</v>
          </cell>
          <cell r="P52">
            <v>60</v>
          </cell>
          <cell r="Q52" t="e">
            <v>#N/A</v>
          </cell>
          <cell r="R52">
            <v>229.05</v>
          </cell>
          <cell r="S52" t="e">
            <v>#N/A</v>
          </cell>
          <cell r="T52">
            <v>60</v>
          </cell>
          <cell r="U52" t="str">
            <v>-</v>
          </cell>
          <cell r="V52">
            <v>229.05</v>
          </cell>
          <cell r="W52" t="str">
            <v>-</v>
          </cell>
          <cell r="X52">
            <v>60</v>
          </cell>
          <cell r="Y52">
            <v>229.05</v>
          </cell>
          <cell r="Z52">
            <v>2.2905000000000002E-5</v>
          </cell>
          <cell r="AA52">
            <v>30</v>
          </cell>
          <cell r="AB52">
            <v>289.05522290499999</v>
          </cell>
          <cell r="AC52">
            <v>30</v>
          </cell>
        </row>
        <row r="53">
          <cell r="A53">
            <v>96</v>
          </cell>
          <cell r="B53" t="str">
            <v>-</v>
          </cell>
          <cell r="C53" t="str">
            <v>-</v>
          </cell>
          <cell r="D53" t="str">
            <v>-</v>
          </cell>
          <cell r="E53" t="str">
            <v>-</v>
          </cell>
          <cell r="F53" t="str">
            <v>-</v>
          </cell>
          <cell r="G53" t="str">
            <v>-</v>
          </cell>
          <cell r="H53" t="str">
            <v>-</v>
          </cell>
          <cell r="I53" t="str">
            <v>-</v>
          </cell>
          <cell r="J53" t="str">
            <v>-</v>
          </cell>
          <cell r="K53" t="str">
            <v>-</v>
          </cell>
          <cell r="L53" t="str">
            <v>-</v>
          </cell>
          <cell r="M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  <cell r="S53" t="str">
            <v>-</v>
          </cell>
          <cell r="T53" t="str">
            <v>-</v>
          </cell>
          <cell r="U53" t="str">
            <v>-</v>
          </cell>
          <cell r="V53" t="str">
            <v>-</v>
          </cell>
          <cell r="W53" t="str">
            <v>-</v>
          </cell>
          <cell r="X53">
            <v>0</v>
          </cell>
          <cell r="Y53">
            <v>0</v>
          </cell>
          <cell r="Z53">
            <v>0</v>
          </cell>
          <cell r="AA53">
            <v>96</v>
          </cell>
          <cell r="AB53">
            <v>5.3E-3</v>
          </cell>
          <cell r="AC53">
            <v>96</v>
          </cell>
        </row>
        <row r="54">
          <cell r="A54">
            <v>95</v>
          </cell>
          <cell r="B54" t="str">
            <v>-</v>
          </cell>
          <cell r="C54" t="str">
            <v>-</v>
          </cell>
          <cell r="D54" t="str">
            <v>-</v>
          </cell>
          <cell r="E54" t="str">
            <v>-</v>
          </cell>
          <cell r="F54" t="str">
            <v>-</v>
          </cell>
          <cell r="G54" t="str">
            <v>-</v>
          </cell>
          <cell r="H54" t="str">
            <v>-</v>
          </cell>
          <cell r="I54" t="str">
            <v>-</v>
          </cell>
          <cell r="J54" t="str">
            <v>-</v>
          </cell>
          <cell r="K54" t="str">
            <v>-</v>
          </cell>
          <cell r="L54" t="str">
            <v>-</v>
          </cell>
          <cell r="M54" t="str">
            <v>-</v>
          </cell>
          <cell r="O54" t="str">
            <v>-</v>
          </cell>
          <cell r="P54" t="str">
            <v>-</v>
          </cell>
          <cell r="Q54" t="str">
            <v>-</v>
          </cell>
          <cell r="R54" t="str">
            <v>-</v>
          </cell>
          <cell r="S54" t="str">
            <v>-</v>
          </cell>
          <cell r="T54" t="str">
            <v>-</v>
          </cell>
          <cell r="U54" t="str">
            <v>-</v>
          </cell>
          <cell r="V54" t="str">
            <v>-</v>
          </cell>
          <cell r="W54" t="str">
            <v>-</v>
          </cell>
          <cell r="X54">
            <v>0</v>
          </cell>
          <cell r="Y54">
            <v>0</v>
          </cell>
          <cell r="Z54">
            <v>0</v>
          </cell>
          <cell r="AA54">
            <v>95</v>
          </cell>
          <cell r="AB54">
            <v>5.4000000000000003E-3</v>
          </cell>
          <cell r="AC54">
            <v>95</v>
          </cell>
        </row>
        <row r="55">
          <cell r="A55">
            <v>94</v>
          </cell>
          <cell r="B55" t="str">
            <v>-</v>
          </cell>
          <cell r="C55" t="str">
            <v>-</v>
          </cell>
          <cell r="D55" t="str">
            <v>-</v>
          </cell>
          <cell r="E55" t="str">
            <v>-</v>
          </cell>
          <cell r="F55" t="str">
            <v>-</v>
          </cell>
          <cell r="G55" t="str">
            <v>-</v>
          </cell>
          <cell r="H55" t="str">
            <v>-</v>
          </cell>
          <cell r="I55" t="str">
            <v>-</v>
          </cell>
          <cell r="J55" t="str">
            <v>-</v>
          </cell>
          <cell r="K55" t="str">
            <v>-</v>
          </cell>
          <cell r="L55" t="str">
            <v>-</v>
          </cell>
          <cell r="M55" t="str">
            <v>-</v>
          </cell>
          <cell r="O55" t="str">
            <v>-</v>
          </cell>
          <cell r="P55" t="str">
            <v>-</v>
          </cell>
          <cell r="Q55" t="str">
            <v>-</v>
          </cell>
          <cell r="R55" t="str">
            <v>-</v>
          </cell>
          <cell r="S55" t="str">
            <v>-</v>
          </cell>
          <cell r="T55" t="str">
            <v>-</v>
          </cell>
          <cell r="U55" t="str">
            <v>-</v>
          </cell>
          <cell r="V55" t="str">
            <v>-</v>
          </cell>
          <cell r="W55" t="str">
            <v>-</v>
          </cell>
          <cell r="X55">
            <v>0</v>
          </cell>
          <cell r="Y55">
            <v>0</v>
          </cell>
          <cell r="Z55">
            <v>0</v>
          </cell>
          <cell r="AA55">
            <v>94</v>
          </cell>
          <cell r="AB55">
            <v>5.4999999999999997E-3</v>
          </cell>
          <cell r="AC55">
            <v>94</v>
          </cell>
        </row>
        <row r="56">
          <cell r="A56">
            <v>93</v>
          </cell>
          <cell r="B56" t="str">
            <v>-</v>
          </cell>
          <cell r="C56" t="str">
            <v>-</v>
          </cell>
          <cell r="D56" t="str">
            <v>-</v>
          </cell>
          <cell r="E56" t="str">
            <v>-</v>
          </cell>
          <cell r="F56" t="str">
            <v>-</v>
          </cell>
          <cell r="G56" t="str">
            <v>-</v>
          </cell>
          <cell r="H56" t="str">
            <v>-</v>
          </cell>
          <cell r="I56" t="str">
            <v>-</v>
          </cell>
          <cell r="J56" t="str">
            <v>-</v>
          </cell>
          <cell r="K56" t="str">
            <v>-</v>
          </cell>
          <cell r="L56" t="str">
            <v>-</v>
          </cell>
          <cell r="M56" t="str">
            <v>-</v>
          </cell>
          <cell r="O56" t="str">
            <v>-</v>
          </cell>
          <cell r="P56" t="str">
            <v>-</v>
          </cell>
          <cell r="Q56" t="str">
            <v>-</v>
          </cell>
          <cell r="R56" t="str">
            <v>-</v>
          </cell>
          <cell r="S56" t="str">
            <v>-</v>
          </cell>
          <cell r="T56" t="str">
            <v>-</v>
          </cell>
          <cell r="U56" t="str">
            <v>-</v>
          </cell>
          <cell r="V56" t="str">
            <v>-</v>
          </cell>
          <cell r="W56" t="str">
            <v>-</v>
          </cell>
          <cell r="X56">
            <v>0</v>
          </cell>
          <cell r="Y56">
            <v>0</v>
          </cell>
          <cell r="Z56">
            <v>0</v>
          </cell>
          <cell r="AA56">
            <v>93</v>
          </cell>
          <cell r="AB56">
            <v>5.5999999999999999E-3</v>
          </cell>
          <cell r="AC56">
            <v>93</v>
          </cell>
        </row>
        <row r="57">
          <cell r="A57">
            <v>92</v>
          </cell>
          <cell r="B57" t="str">
            <v>-</v>
          </cell>
          <cell r="C57" t="str">
            <v>-</v>
          </cell>
          <cell r="D57" t="str">
            <v>-</v>
          </cell>
          <cell r="E57" t="str">
            <v>-</v>
          </cell>
          <cell r="F57" t="str">
            <v>-</v>
          </cell>
          <cell r="G57" t="str">
            <v>-</v>
          </cell>
          <cell r="H57" t="str">
            <v>-</v>
          </cell>
          <cell r="I57" t="str">
            <v>-</v>
          </cell>
          <cell r="J57" t="str">
            <v>-</v>
          </cell>
          <cell r="K57" t="str">
            <v>-</v>
          </cell>
          <cell r="L57" t="str">
            <v>-</v>
          </cell>
          <cell r="M57" t="str">
            <v>-</v>
          </cell>
          <cell r="O57" t="str">
            <v>-</v>
          </cell>
          <cell r="P57" t="str">
            <v>-</v>
          </cell>
          <cell r="Q57" t="str">
            <v>-</v>
          </cell>
          <cell r="R57" t="str">
            <v>-</v>
          </cell>
          <cell r="S57" t="str">
            <v>-</v>
          </cell>
          <cell r="T57" t="str">
            <v>-</v>
          </cell>
          <cell r="U57" t="str">
            <v>-</v>
          </cell>
          <cell r="V57" t="str">
            <v>-</v>
          </cell>
          <cell r="W57" t="str">
            <v>-</v>
          </cell>
          <cell r="X57">
            <v>0</v>
          </cell>
          <cell r="Y57">
            <v>0</v>
          </cell>
          <cell r="Z57">
            <v>0</v>
          </cell>
          <cell r="AA57">
            <v>92</v>
          </cell>
          <cell r="AB57">
            <v>5.7000000000000002E-3</v>
          </cell>
          <cell r="AC57">
            <v>92</v>
          </cell>
        </row>
        <row r="58">
          <cell r="A58">
            <v>91</v>
          </cell>
          <cell r="B58" t="str">
            <v>-</v>
          </cell>
          <cell r="C58" t="str">
            <v>-</v>
          </cell>
          <cell r="D58" t="str">
            <v>-</v>
          </cell>
          <cell r="E58" t="str">
            <v>-</v>
          </cell>
          <cell r="F58" t="str">
            <v>-</v>
          </cell>
          <cell r="G58" t="str">
            <v>-</v>
          </cell>
          <cell r="H58" t="str">
            <v>-</v>
          </cell>
          <cell r="I58" t="str">
            <v>-</v>
          </cell>
          <cell r="J58" t="str">
            <v>-</v>
          </cell>
          <cell r="K58" t="str">
            <v>-</v>
          </cell>
          <cell r="L58" t="str">
            <v>-</v>
          </cell>
          <cell r="M58" t="str">
            <v>-</v>
          </cell>
          <cell r="O58" t="str">
            <v>-</v>
          </cell>
          <cell r="P58" t="str">
            <v>-</v>
          </cell>
          <cell r="Q58" t="str">
            <v>-</v>
          </cell>
          <cell r="R58" t="str">
            <v>-</v>
          </cell>
          <cell r="S58" t="str">
            <v>-</v>
          </cell>
          <cell r="T58" t="str">
            <v>-</v>
          </cell>
          <cell r="U58" t="str">
            <v>-</v>
          </cell>
          <cell r="V58" t="str">
            <v>-</v>
          </cell>
          <cell r="W58" t="str">
            <v>-</v>
          </cell>
          <cell r="X58">
            <v>0</v>
          </cell>
          <cell r="Y58">
            <v>0</v>
          </cell>
          <cell r="Z58">
            <v>0</v>
          </cell>
          <cell r="AA58">
            <v>91</v>
          </cell>
          <cell r="AB58">
            <v>5.7999999999999996E-3</v>
          </cell>
          <cell r="AC58">
            <v>91</v>
          </cell>
        </row>
        <row r="59">
          <cell r="A59">
            <v>90</v>
          </cell>
          <cell r="B59" t="str">
            <v>-</v>
          </cell>
          <cell r="C59" t="str">
            <v>-</v>
          </cell>
          <cell r="D59" t="str">
            <v>-</v>
          </cell>
          <cell r="E59" t="str">
            <v>-</v>
          </cell>
          <cell r="F59" t="str">
            <v>-</v>
          </cell>
          <cell r="G59" t="str">
            <v>-</v>
          </cell>
          <cell r="H59" t="str">
            <v>-</v>
          </cell>
          <cell r="I59" t="str">
            <v>-</v>
          </cell>
          <cell r="J59" t="str">
            <v>-</v>
          </cell>
          <cell r="K59" t="str">
            <v>-</v>
          </cell>
          <cell r="L59" t="str">
            <v>-</v>
          </cell>
          <cell r="M59" t="str">
            <v>-</v>
          </cell>
          <cell r="O59" t="str">
            <v>-</v>
          </cell>
          <cell r="P59" t="str">
            <v>-</v>
          </cell>
          <cell r="Q59" t="str">
            <v>-</v>
          </cell>
          <cell r="R59" t="str">
            <v>-</v>
          </cell>
          <cell r="S59" t="str">
            <v>-</v>
          </cell>
          <cell r="T59" t="str">
            <v>-</v>
          </cell>
          <cell r="U59" t="str">
            <v>-</v>
          </cell>
          <cell r="V59" t="str">
            <v>-</v>
          </cell>
          <cell r="W59" t="str">
            <v>-</v>
          </cell>
          <cell r="X59">
            <v>0</v>
          </cell>
          <cell r="Y59">
            <v>0</v>
          </cell>
          <cell r="Z59">
            <v>0</v>
          </cell>
          <cell r="AA59">
            <v>90</v>
          </cell>
          <cell r="AB59">
            <v>5.8999999999999999E-3</v>
          </cell>
          <cell r="AC59">
            <v>90</v>
          </cell>
        </row>
        <row r="60">
          <cell r="A60">
            <v>89</v>
          </cell>
          <cell r="B60" t="str">
            <v>-</v>
          </cell>
          <cell r="C60" t="str">
            <v>-</v>
          </cell>
          <cell r="D60" t="str">
            <v>-</v>
          </cell>
          <cell r="E60" t="str">
            <v>-</v>
          </cell>
          <cell r="F60" t="str">
            <v>-</v>
          </cell>
          <cell r="G60" t="str">
            <v>-</v>
          </cell>
          <cell r="H60" t="str">
            <v>-</v>
          </cell>
          <cell r="I60" t="str">
            <v>-</v>
          </cell>
          <cell r="J60" t="str">
            <v>-</v>
          </cell>
          <cell r="K60" t="str">
            <v>-</v>
          </cell>
          <cell r="L60" t="str">
            <v>-</v>
          </cell>
          <cell r="M60" t="str">
            <v>-</v>
          </cell>
          <cell r="O60" t="str">
            <v>-</v>
          </cell>
          <cell r="P60" t="str">
            <v>-</v>
          </cell>
          <cell r="Q60" t="str">
            <v>-</v>
          </cell>
          <cell r="R60" t="str">
            <v>-</v>
          </cell>
          <cell r="S60" t="str">
            <v>-</v>
          </cell>
          <cell r="T60" t="str">
            <v>-</v>
          </cell>
          <cell r="U60" t="str">
            <v>-</v>
          </cell>
          <cell r="V60" t="str">
            <v>-</v>
          </cell>
          <cell r="W60" t="str">
            <v>-</v>
          </cell>
          <cell r="X60">
            <v>0</v>
          </cell>
          <cell r="Y60">
            <v>0</v>
          </cell>
          <cell r="Z60">
            <v>0</v>
          </cell>
          <cell r="AA60">
            <v>89</v>
          </cell>
          <cell r="AB60">
            <v>6.0000000000000001E-3</v>
          </cell>
          <cell r="AC60">
            <v>89</v>
          </cell>
        </row>
        <row r="61">
          <cell r="A61">
            <v>88</v>
          </cell>
          <cell r="B61" t="str">
            <v>-</v>
          </cell>
          <cell r="C61" t="str">
            <v>-</v>
          </cell>
          <cell r="D61" t="str">
            <v>-</v>
          </cell>
          <cell r="E61" t="str">
            <v>-</v>
          </cell>
          <cell r="F61" t="str">
            <v>-</v>
          </cell>
          <cell r="G61" t="str">
            <v>-</v>
          </cell>
          <cell r="H61" t="str">
            <v>-</v>
          </cell>
          <cell r="I61" t="str">
            <v>-</v>
          </cell>
          <cell r="J61" t="str">
            <v>-</v>
          </cell>
          <cell r="K61" t="str">
            <v>-</v>
          </cell>
          <cell r="L61" t="str">
            <v>-</v>
          </cell>
          <cell r="M61" t="str">
            <v>-</v>
          </cell>
          <cell r="O61" t="str">
            <v>-</v>
          </cell>
          <cell r="P61" t="str">
            <v>-</v>
          </cell>
          <cell r="Q61" t="str">
            <v>-</v>
          </cell>
          <cell r="R61" t="str">
            <v>-</v>
          </cell>
          <cell r="S61" t="str">
            <v>-</v>
          </cell>
          <cell r="T61" t="str">
            <v>-</v>
          </cell>
          <cell r="U61" t="str">
            <v>-</v>
          </cell>
          <cell r="V61" t="str">
            <v>-</v>
          </cell>
          <cell r="W61" t="str">
            <v>-</v>
          </cell>
          <cell r="X61">
            <v>0</v>
          </cell>
          <cell r="Y61">
            <v>0</v>
          </cell>
          <cell r="Z61">
            <v>0</v>
          </cell>
          <cell r="AA61">
            <v>88</v>
          </cell>
          <cell r="AB61">
            <v>6.1000000000000004E-3</v>
          </cell>
          <cell r="AC61">
            <v>88</v>
          </cell>
        </row>
        <row r="62">
          <cell r="A62">
            <v>87</v>
          </cell>
          <cell r="B62" t="str">
            <v>-</v>
          </cell>
          <cell r="C62" t="str">
            <v>-</v>
          </cell>
          <cell r="D62" t="str">
            <v>-</v>
          </cell>
          <cell r="E62" t="str">
            <v>-</v>
          </cell>
          <cell r="F62" t="str">
            <v>-</v>
          </cell>
          <cell r="G62" t="str">
            <v>-</v>
          </cell>
          <cell r="H62" t="str">
            <v>-</v>
          </cell>
          <cell r="I62" t="str">
            <v>-</v>
          </cell>
          <cell r="J62" t="str">
            <v>-</v>
          </cell>
          <cell r="K62" t="str">
            <v>-</v>
          </cell>
          <cell r="L62" t="str">
            <v>-</v>
          </cell>
          <cell r="M62" t="str">
            <v>-</v>
          </cell>
          <cell r="O62" t="str">
            <v>-</v>
          </cell>
          <cell r="P62" t="str">
            <v>-</v>
          </cell>
          <cell r="Q62" t="str">
            <v>-</v>
          </cell>
          <cell r="R62" t="str">
            <v>-</v>
          </cell>
          <cell r="S62" t="str">
            <v>-</v>
          </cell>
          <cell r="T62" t="str">
            <v>-</v>
          </cell>
          <cell r="U62" t="str">
            <v>-</v>
          </cell>
          <cell r="V62" t="str">
            <v>-</v>
          </cell>
          <cell r="W62" t="str">
            <v>-</v>
          </cell>
          <cell r="X62">
            <v>0</v>
          </cell>
          <cell r="Y62">
            <v>0</v>
          </cell>
          <cell r="Z62">
            <v>0</v>
          </cell>
          <cell r="AA62">
            <v>87</v>
          </cell>
          <cell r="AB62">
            <v>6.1999999999999998E-3</v>
          </cell>
          <cell r="AC62">
            <v>87</v>
          </cell>
        </row>
        <row r="63">
          <cell r="A63">
            <v>86</v>
          </cell>
          <cell r="B63" t="str">
            <v>-</v>
          </cell>
          <cell r="C63" t="str">
            <v>-</v>
          </cell>
          <cell r="D63" t="str">
            <v>-</v>
          </cell>
          <cell r="E63" t="str">
            <v>-</v>
          </cell>
          <cell r="F63" t="str">
            <v>-</v>
          </cell>
          <cell r="G63" t="str">
            <v>-</v>
          </cell>
          <cell r="H63" t="str">
            <v>-</v>
          </cell>
          <cell r="I63" t="str">
            <v>-</v>
          </cell>
          <cell r="J63" t="str">
            <v>-</v>
          </cell>
          <cell r="K63" t="str">
            <v>-</v>
          </cell>
          <cell r="L63" t="str">
            <v>-</v>
          </cell>
          <cell r="M63" t="str">
            <v>-</v>
          </cell>
          <cell r="O63" t="str">
            <v>-</v>
          </cell>
          <cell r="P63" t="str">
            <v>-</v>
          </cell>
          <cell r="Q63" t="str">
            <v>-</v>
          </cell>
          <cell r="R63" t="str">
            <v>-</v>
          </cell>
          <cell r="S63" t="str">
            <v>-</v>
          </cell>
          <cell r="T63" t="str">
            <v>-</v>
          </cell>
          <cell r="U63" t="str">
            <v>-</v>
          </cell>
          <cell r="V63" t="str">
            <v>-</v>
          </cell>
          <cell r="W63" t="str">
            <v>-</v>
          </cell>
          <cell r="X63">
            <v>0</v>
          </cell>
          <cell r="Y63">
            <v>0</v>
          </cell>
          <cell r="Z63">
            <v>0</v>
          </cell>
          <cell r="AA63">
            <v>86</v>
          </cell>
          <cell r="AB63">
            <v>6.3E-3</v>
          </cell>
          <cell r="AC63">
            <v>86</v>
          </cell>
        </row>
        <row r="64">
          <cell r="A64">
            <v>85</v>
          </cell>
          <cell r="B64" t="str">
            <v>-</v>
          </cell>
          <cell r="C64" t="str">
            <v>-</v>
          </cell>
          <cell r="D64" t="str">
            <v>-</v>
          </cell>
          <cell r="E64" t="str">
            <v>-</v>
          </cell>
          <cell r="F64" t="str">
            <v>-</v>
          </cell>
          <cell r="G64" t="str">
            <v>-</v>
          </cell>
          <cell r="H64" t="str">
            <v>-</v>
          </cell>
          <cell r="I64" t="str">
            <v>-</v>
          </cell>
          <cell r="J64" t="str">
            <v>-</v>
          </cell>
          <cell r="K64" t="str">
            <v>-</v>
          </cell>
          <cell r="L64" t="str">
            <v>-</v>
          </cell>
          <cell r="M64" t="str">
            <v>-</v>
          </cell>
          <cell r="O64" t="str">
            <v>-</v>
          </cell>
          <cell r="P64" t="str">
            <v>-</v>
          </cell>
          <cell r="Q64" t="str">
            <v>-</v>
          </cell>
          <cell r="R64" t="str">
            <v>-</v>
          </cell>
          <cell r="S64" t="str">
            <v>-</v>
          </cell>
          <cell r="T64" t="str">
            <v>-</v>
          </cell>
          <cell r="U64" t="str">
            <v>-</v>
          </cell>
          <cell r="V64" t="str">
            <v>-</v>
          </cell>
          <cell r="W64" t="str">
            <v>-</v>
          </cell>
          <cell r="X64">
            <v>0</v>
          </cell>
          <cell r="Y64">
            <v>0</v>
          </cell>
          <cell r="Z64">
            <v>0</v>
          </cell>
          <cell r="AA64">
            <v>85</v>
          </cell>
          <cell r="AB64">
            <v>6.4000000000000003E-3</v>
          </cell>
          <cell r="AC64">
            <v>85</v>
          </cell>
        </row>
        <row r="65">
          <cell r="A65">
            <v>84</v>
          </cell>
          <cell r="B65" t="str">
            <v>-</v>
          </cell>
          <cell r="C65" t="str">
            <v>-</v>
          </cell>
          <cell r="D65" t="str">
            <v>-</v>
          </cell>
          <cell r="E65" t="str">
            <v>-</v>
          </cell>
          <cell r="F65" t="str">
            <v>-</v>
          </cell>
          <cell r="G65" t="str">
            <v>-</v>
          </cell>
          <cell r="H65" t="str">
            <v>-</v>
          </cell>
          <cell r="I65" t="str">
            <v>-</v>
          </cell>
          <cell r="J65" t="str">
            <v>-</v>
          </cell>
          <cell r="K65" t="str">
            <v>-</v>
          </cell>
          <cell r="L65" t="str">
            <v>-</v>
          </cell>
          <cell r="M65" t="str">
            <v>-</v>
          </cell>
          <cell r="O65" t="str">
            <v>-</v>
          </cell>
          <cell r="P65" t="str">
            <v>-</v>
          </cell>
          <cell r="Q65" t="str">
            <v>-</v>
          </cell>
          <cell r="R65" t="str">
            <v>-</v>
          </cell>
          <cell r="S65" t="str">
            <v>-</v>
          </cell>
          <cell r="T65" t="str">
            <v>-</v>
          </cell>
          <cell r="U65" t="str">
            <v>-</v>
          </cell>
          <cell r="V65" t="str">
            <v>-</v>
          </cell>
          <cell r="W65" t="str">
            <v>-</v>
          </cell>
          <cell r="X65">
            <v>0</v>
          </cell>
          <cell r="Y65">
            <v>0</v>
          </cell>
          <cell r="Z65">
            <v>0</v>
          </cell>
          <cell r="AA65">
            <v>84</v>
          </cell>
          <cell r="AB65">
            <v>6.4999999999999997E-3</v>
          </cell>
          <cell r="AC65">
            <v>84</v>
          </cell>
        </row>
        <row r="66">
          <cell r="A66">
            <v>83</v>
          </cell>
          <cell r="B66" t="str">
            <v>-</v>
          </cell>
          <cell r="C66" t="str">
            <v>-</v>
          </cell>
          <cell r="D66" t="str">
            <v>-</v>
          </cell>
          <cell r="E66" t="str">
            <v>-</v>
          </cell>
          <cell r="F66" t="str">
            <v>-</v>
          </cell>
          <cell r="G66" t="str">
            <v>-</v>
          </cell>
          <cell r="H66" t="str">
            <v>-</v>
          </cell>
          <cell r="I66" t="str">
            <v>-</v>
          </cell>
          <cell r="J66" t="str">
            <v>-</v>
          </cell>
          <cell r="K66" t="str">
            <v>-</v>
          </cell>
          <cell r="L66" t="str">
            <v>-</v>
          </cell>
          <cell r="M66" t="str">
            <v>-</v>
          </cell>
          <cell r="O66" t="str">
            <v>-</v>
          </cell>
          <cell r="P66" t="str">
            <v>-</v>
          </cell>
          <cell r="Q66" t="str">
            <v>-</v>
          </cell>
          <cell r="R66" t="str">
            <v>-</v>
          </cell>
          <cell r="S66" t="str">
            <v>-</v>
          </cell>
          <cell r="T66" t="str">
            <v>-</v>
          </cell>
          <cell r="U66" t="str">
            <v>-</v>
          </cell>
          <cell r="V66" t="str">
            <v>-</v>
          </cell>
          <cell r="W66" t="str">
            <v>-</v>
          </cell>
          <cell r="X66">
            <v>0</v>
          </cell>
          <cell r="Y66">
            <v>0</v>
          </cell>
          <cell r="Z66">
            <v>0</v>
          </cell>
          <cell r="AA66">
            <v>83</v>
          </cell>
          <cell r="AB66">
            <v>6.6E-3</v>
          </cell>
          <cell r="AC66">
            <v>83</v>
          </cell>
        </row>
        <row r="67">
          <cell r="A67">
            <v>82</v>
          </cell>
          <cell r="B67" t="str">
            <v>-</v>
          </cell>
          <cell r="C67" t="str">
            <v>-</v>
          </cell>
          <cell r="D67" t="str">
            <v>-</v>
          </cell>
          <cell r="E67" t="str">
            <v>-</v>
          </cell>
          <cell r="F67" t="str">
            <v>-</v>
          </cell>
          <cell r="G67" t="str">
            <v>-</v>
          </cell>
          <cell r="H67" t="str">
            <v>-</v>
          </cell>
          <cell r="I67" t="str">
            <v>-</v>
          </cell>
          <cell r="J67" t="str">
            <v>-</v>
          </cell>
          <cell r="K67" t="str">
            <v>-</v>
          </cell>
          <cell r="L67" t="str">
            <v>-</v>
          </cell>
          <cell r="M67" t="str">
            <v>-</v>
          </cell>
          <cell r="O67" t="str">
            <v>-</v>
          </cell>
          <cell r="P67" t="str">
            <v>-</v>
          </cell>
          <cell r="Q67" t="str">
            <v>-</v>
          </cell>
          <cell r="R67" t="str">
            <v>-</v>
          </cell>
          <cell r="S67" t="str">
            <v>-</v>
          </cell>
          <cell r="T67" t="str">
            <v>-</v>
          </cell>
          <cell r="U67" t="str">
            <v>-</v>
          </cell>
          <cell r="V67" t="str">
            <v>-</v>
          </cell>
          <cell r="W67" t="str">
            <v>-</v>
          </cell>
          <cell r="X67">
            <v>0</v>
          </cell>
          <cell r="Y67">
            <v>0</v>
          </cell>
          <cell r="Z67">
            <v>0</v>
          </cell>
          <cell r="AA67">
            <v>82</v>
          </cell>
          <cell r="AB67">
            <v>6.7000000000000002E-3</v>
          </cell>
          <cell r="AC67">
            <v>82</v>
          </cell>
        </row>
        <row r="68">
          <cell r="A68">
            <v>81</v>
          </cell>
          <cell r="B68" t="str">
            <v>-</v>
          </cell>
          <cell r="C68" t="str">
            <v>-</v>
          </cell>
          <cell r="D68" t="str">
            <v>-</v>
          </cell>
          <cell r="E68" t="str">
            <v>-</v>
          </cell>
          <cell r="F68" t="str">
            <v>-</v>
          </cell>
          <cell r="G68" t="str">
            <v>-</v>
          </cell>
          <cell r="H68" t="str">
            <v>-</v>
          </cell>
          <cell r="I68" t="str">
            <v>-</v>
          </cell>
          <cell r="J68" t="str">
            <v>-</v>
          </cell>
          <cell r="K68" t="str">
            <v>-</v>
          </cell>
          <cell r="L68" t="str">
            <v>-</v>
          </cell>
          <cell r="M68" t="str">
            <v>-</v>
          </cell>
          <cell r="O68" t="str">
            <v>-</v>
          </cell>
          <cell r="P68" t="str">
            <v>-</v>
          </cell>
          <cell r="Q68" t="str">
            <v>-</v>
          </cell>
          <cell r="R68" t="str">
            <v>-</v>
          </cell>
          <cell r="S68" t="str">
            <v>-</v>
          </cell>
          <cell r="T68" t="str">
            <v>-</v>
          </cell>
          <cell r="U68" t="str">
            <v>-</v>
          </cell>
          <cell r="V68" t="str">
            <v>-</v>
          </cell>
          <cell r="W68" t="str">
            <v>-</v>
          </cell>
          <cell r="X68">
            <v>0</v>
          </cell>
          <cell r="Y68">
            <v>0</v>
          </cell>
          <cell r="Z68">
            <v>0</v>
          </cell>
          <cell r="AA68">
            <v>81</v>
          </cell>
          <cell r="AB68">
            <v>6.7999999999999996E-3</v>
          </cell>
          <cell r="AC68">
            <v>81</v>
          </cell>
        </row>
        <row r="69">
          <cell r="A69">
            <v>80</v>
          </cell>
          <cell r="B69" t="str">
            <v>-</v>
          </cell>
          <cell r="C69" t="str">
            <v>-</v>
          </cell>
          <cell r="D69" t="str">
            <v>-</v>
          </cell>
          <cell r="E69" t="str">
            <v>-</v>
          </cell>
          <cell r="F69" t="str">
            <v>-</v>
          </cell>
          <cell r="G69" t="str">
            <v>-</v>
          </cell>
          <cell r="H69" t="str">
            <v>-</v>
          </cell>
          <cell r="I69" t="str">
            <v>-</v>
          </cell>
          <cell r="J69" t="str">
            <v>-</v>
          </cell>
          <cell r="K69" t="str">
            <v>-</v>
          </cell>
          <cell r="L69" t="str">
            <v>-</v>
          </cell>
          <cell r="M69" t="str">
            <v>-</v>
          </cell>
          <cell r="O69" t="str">
            <v>-</v>
          </cell>
          <cell r="P69" t="str">
            <v>-</v>
          </cell>
          <cell r="Q69" t="str">
            <v>-</v>
          </cell>
          <cell r="R69" t="str">
            <v>-</v>
          </cell>
          <cell r="S69" t="str">
            <v>-</v>
          </cell>
          <cell r="T69" t="str">
            <v>-</v>
          </cell>
          <cell r="U69" t="str">
            <v>-</v>
          </cell>
          <cell r="V69" t="str">
            <v>-</v>
          </cell>
          <cell r="W69" t="str">
            <v>-</v>
          </cell>
          <cell r="X69">
            <v>0</v>
          </cell>
          <cell r="Y69">
            <v>0</v>
          </cell>
          <cell r="Z69">
            <v>0</v>
          </cell>
          <cell r="AA69">
            <v>80</v>
          </cell>
          <cell r="AB69">
            <v>6.8999999999999999E-3</v>
          </cell>
          <cell r="AC69">
            <v>80</v>
          </cell>
        </row>
        <row r="70">
          <cell r="A70">
            <v>79</v>
          </cell>
          <cell r="B70" t="str">
            <v>-</v>
          </cell>
          <cell r="C70" t="str">
            <v>-</v>
          </cell>
          <cell r="D70" t="str">
            <v>-</v>
          </cell>
          <cell r="E70" t="str">
            <v>-</v>
          </cell>
          <cell r="F70" t="str">
            <v>-</v>
          </cell>
          <cell r="G70" t="str">
            <v>-</v>
          </cell>
          <cell r="H70" t="str">
            <v>-</v>
          </cell>
          <cell r="I70" t="str">
            <v>-</v>
          </cell>
          <cell r="J70" t="str">
            <v>-</v>
          </cell>
          <cell r="K70" t="str">
            <v>-</v>
          </cell>
          <cell r="L70" t="str">
            <v>-</v>
          </cell>
          <cell r="M70" t="str">
            <v>-</v>
          </cell>
          <cell r="O70" t="str">
            <v>-</v>
          </cell>
          <cell r="P70" t="str">
            <v>-</v>
          </cell>
          <cell r="Q70" t="str">
            <v>-</v>
          </cell>
          <cell r="R70" t="str">
            <v>-</v>
          </cell>
          <cell r="S70" t="str">
            <v>-</v>
          </cell>
          <cell r="T70" t="str">
            <v>-</v>
          </cell>
          <cell r="U70" t="str">
            <v>-</v>
          </cell>
          <cell r="V70" t="str">
            <v>-</v>
          </cell>
          <cell r="W70" t="str">
            <v>-</v>
          </cell>
          <cell r="X70">
            <v>0</v>
          </cell>
          <cell r="Y70">
            <v>0</v>
          </cell>
          <cell r="Z70">
            <v>0</v>
          </cell>
          <cell r="AA70">
            <v>79</v>
          </cell>
          <cell r="AB70">
            <v>7.0000000000000001E-3</v>
          </cell>
          <cell r="AC70">
            <v>79</v>
          </cell>
        </row>
        <row r="71">
          <cell r="A71">
            <v>78</v>
          </cell>
          <cell r="B71" t="str">
            <v>-</v>
          </cell>
          <cell r="C71" t="str">
            <v>-</v>
          </cell>
          <cell r="D71" t="str">
            <v>-</v>
          </cell>
          <cell r="E71" t="str">
            <v>-</v>
          </cell>
          <cell r="F71" t="str">
            <v>-</v>
          </cell>
          <cell r="G71" t="str">
            <v>-</v>
          </cell>
          <cell r="H71" t="str">
            <v>-</v>
          </cell>
          <cell r="I71" t="str">
            <v>-</v>
          </cell>
          <cell r="J71" t="str">
            <v>-</v>
          </cell>
          <cell r="K71" t="str">
            <v>-</v>
          </cell>
          <cell r="L71" t="str">
            <v>-</v>
          </cell>
          <cell r="M71" t="str">
            <v>-</v>
          </cell>
          <cell r="O71" t="str">
            <v>-</v>
          </cell>
          <cell r="P71" t="str">
            <v>-</v>
          </cell>
          <cell r="Q71" t="str">
            <v>-</v>
          </cell>
          <cell r="R71" t="str">
            <v>-</v>
          </cell>
          <cell r="S71" t="str">
            <v>-</v>
          </cell>
          <cell r="T71" t="str">
            <v>-</v>
          </cell>
          <cell r="U71" t="str">
            <v>-</v>
          </cell>
          <cell r="V71" t="str">
            <v>-</v>
          </cell>
          <cell r="W71" t="str">
            <v>-</v>
          </cell>
          <cell r="X71">
            <v>0</v>
          </cell>
          <cell r="Y71">
            <v>0</v>
          </cell>
          <cell r="Z71">
            <v>0</v>
          </cell>
          <cell r="AA71">
            <v>78</v>
          </cell>
          <cell r="AB71">
            <v>7.1000000000000004E-3</v>
          </cell>
          <cell r="AC71">
            <v>78</v>
          </cell>
        </row>
        <row r="72">
          <cell r="A72">
            <v>77</v>
          </cell>
          <cell r="B72" t="str">
            <v>-</v>
          </cell>
          <cell r="C72" t="str">
            <v>-</v>
          </cell>
          <cell r="D72" t="str">
            <v>-</v>
          </cell>
          <cell r="E72" t="str">
            <v>-</v>
          </cell>
          <cell r="F72" t="str">
            <v>-</v>
          </cell>
          <cell r="G72" t="str">
            <v>-</v>
          </cell>
          <cell r="H72" t="str">
            <v>-</v>
          </cell>
          <cell r="I72" t="str">
            <v>-</v>
          </cell>
          <cell r="J72" t="str">
            <v>-</v>
          </cell>
          <cell r="K72" t="str">
            <v>-</v>
          </cell>
          <cell r="L72" t="str">
            <v>-</v>
          </cell>
          <cell r="M72" t="str">
            <v>-</v>
          </cell>
          <cell r="O72" t="str">
            <v>-</v>
          </cell>
          <cell r="P72" t="str">
            <v>-</v>
          </cell>
          <cell r="Q72" t="str">
            <v>-</v>
          </cell>
          <cell r="R72" t="str">
            <v>-</v>
          </cell>
          <cell r="S72" t="str">
            <v>-</v>
          </cell>
          <cell r="T72" t="str">
            <v>-</v>
          </cell>
          <cell r="U72" t="str">
            <v>-</v>
          </cell>
          <cell r="V72" t="str">
            <v>-</v>
          </cell>
          <cell r="W72" t="str">
            <v>-</v>
          </cell>
          <cell r="X72">
            <v>0</v>
          </cell>
          <cell r="Y72">
            <v>0</v>
          </cell>
          <cell r="Z72">
            <v>0</v>
          </cell>
          <cell r="AA72">
            <v>77</v>
          </cell>
          <cell r="AB72">
            <v>7.1999999999999998E-3</v>
          </cell>
          <cell r="AC72">
            <v>77</v>
          </cell>
        </row>
        <row r="73">
          <cell r="A73">
            <v>76</v>
          </cell>
          <cell r="B73" t="str">
            <v>-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 t="str">
            <v>-</v>
          </cell>
          <cell r="S73" t="str">
            <v>-</v>
          </cell>
          <cell r="T73" t="str">
            <v>-</v>
          </cell>
          <cell r="U73" t="str">
            <v>-</v>
          </cell>
          <cell r="V73" t="str">
            <v>-</v>
          </cell>
          <cell r="W73" t="str">
            <v>-</v>
          </cell>
          <cell r="X73">
            <v>0</v>
          </cell>
          <cell r="Y73">
            <v>0</v>
          </cell>
          <cell r="Z73">
            <v>0</v>
          </cell>
          <cell r="AA73">
            <v>76</v>
          </cell>
          <cell r="AB73">
            <v>7.3000000000000001E-3</v>
          </cell>
          <cell r="AC73">
            <v>76</v>
          </cell>
        </row>
        <row r="74">
          <cell r="A74">
            <v>75</v>
          </cell>
          <cell r="B74" t="str">
            <v>-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 t="str">
            <v>-</v>
          </cell>
          <cell r="S74" t="str">
            <v>-</v>
          </cell>
          <cell r="T74" t="str">
            <v>-</v>
          </cell>
          <cell r="U74" t="str">
            <v>-</v>
          </cell>
          <cell r="V74" t="str">
            <v>-</v>
          </cell>
          <cell r="W74" t="str">
            <v>-</v>
          </cell>
          <cell r="X74">
            <v>0</v>
          </cell>
          <cell r="Y74">
            <v>0</v>
          </cell>
          <cell r="Z74">
            <v>0</v>
          </cell>
          <cell r="AA74">
            <v>75</v>
          </cell>
          <cell r="AB74">
            <v>7.4000000000000003E-3</v>
          </cell>
          <cell r="AC74">
            <v>75</v>
          </cell>
        </row>
        <row r="75">
          <cell r="A75">
            <v>74</v>
          </cell>
          <cell r="B75" t="str">
            <v>-</v>
          </cell>
          <cell r="C75" t="str">
            <v>-</v>
          </cell>
          <cell r="D75" t="str">
            <v>-</v>
          </cell>
          <cell r="E75" t="str">
            <v>-</v>
          </cell>
          <cell r="F75" t="str">
            <v>-</v>
          </cell>
          <cell r="G75" t="str">
            <v>-</v>
          </cell>
          <cell r="H75" t="str">
            <v>-</v>
          </cell>
          <cell r="I75" t="str">
            <v>-</v>
          </cell>
          <cell r="J75" t="str">
            <v>-</v>
          </cell>
          <cell r="K75" t="str">
            <v>-</v>
          </cell>
          <cell r="L75" t="str">
            <v>-</v>
          </cell>
          <cell r="M75" t="str">
            <v>-</v>
          </cell>
          <cell r="O75" t="str">
            <v>-</v>
          </cell>
          <cell r="P75" t="str">
            <v>-</v>
          </cell>
          <cell r="Q75" t="str">
            <v>-</v>
          </cell>
          <cell r="R75" t="str">
            <v>-</v>
          </cell>
          <cell r="S75" t="str">
            <v>-</v>
          </cell>
          <cell r="T75" t="str">
            <v>-</v>
          </cell>
          <cell r="U75" t="str">
            <v>-</v>
          </cell>
          <cell r="V75" t="str">
            <v>-</v>
          </cell>
          <cell r="W75" t="str">
            <v>-</v>
          </cell>
          <cell r="X75">
            <v>0</v>
          </cell>
          <cell r="Y75">
            <v>0</v>
          </cell>
          <cell r="Z75">
            <v>0</v>
          </cell>
          <cell r="AA75">
            <v>74</v>
          </cell>
          <cell r="AB75">
            <v>7.4999999999999997E-3</v>
          </cell>
          <cell r="AC75">
            <v>74</v>
          </cell>
        </row>
        <row r="76">
          <cell r="A76">
            <v>73</v>
          </cell>
          <cell r="B76" t="str">
            <v>-</v>
          </cell>
          <cell r="C76" t="str">
            <v>-</v>
          </cell>
          <cell r="D76" t="str">
            <v>-</v>
          </cell>
          <cell r="E76" t="str">
            <v>-</v>
          </cell>
          <cell r="F76" t="str">
            <v>-</v>
          </cell>
          <cell r="G76" t="str">
            <v>-</v>
          </cell>
          <cell r="H76" t="str">
            <v>-</v>
          </cell>
          <cell r="I76" t="str">
            <v>-</v>
          </cell>
          <cell r="J76" t="str">
            <v>-</v>
          </cell>
          <cell r="K76" t="str">
            <v>-</v>
          </cell>
          <cell r="L76" t="str">
            <v>-</v>
          </cell>
          <cell r="M76" t="str">
            <v>-</v>
          </cell>
          <cell r="O76" t="str">
            <v>-</v>
          </cell>
          <cell r="P76" t="str">
            <v>-</v>
          </cell>
          <cell r="Q76" t="str">
            <v>-</v>
          </cell>
          <cell r="R76" t="str">
            <v>-</v>
          </cell>
          <cell r="S76" t="str">
            <v>-</v>
          </cell>
          <cell r="T76" t="str">
            <v>-</v>
          </cell>
          <cell r="U76" t="str">
            <v>-</v>
          </cell>
          <cell r="V76" t="str">
            <v>-</v>
          </cell>
          <cell r="W76" t="str">
            <v>-</v>
          </cell>
          <cell r="X76">
            <v>0</v>
          </cell>
          <cell r="Y76">
            <v>0</v>
          </cell>
          <cell r="Z76">
            <v>0</v>
          </cell>
          <cell r="AA76">
            <v>73</v>
          </cell>
          <cell r="AB76">
            <v>7.6E-3</v>
          </cell>
          <cell r="AC76">
            <v>73</v>
          </cell>
        </row>
        <row r="77">
          <cell r="A77">
            <v>72</v>
          </cell>
          <cell r="B77" t="str">
            <v>-</v>
          </cell>
          <cell r="C77" t="str">
            <v>-</v>
          </cell>
          <cell r="D77" t="str">
            <v>-</v>
          </cell>
          <cell r="E77" t="str">
            <v>-</v>
          </cell>
          <cell r="F77" t="str">
            <v>-</v>
          </cell>
          <cell r="G77" t="str">
            <v>-</v>
          </cell>
          <cell r="H77" t="str">
            <v>-</v>
          </cell>
          <cell r="I77" t="str">
            <v>-</v>
          </cell>
          <cell r="J77" t="str">
            <v>-</v>
          </cell>
          <cell r="K77" t="str">
            <v>-</v>
          </cell>
          <cell r="L77" t="str">
            <v>-</v>
          </cell>
          <cell r="M77" t="str">
            <v>-</v>
          </cell>
          <cell r="O77" t="str">
            <v>-</v>
          </cell>
          <cell r="P77" t="str">
            <v>-</v>
          </cell>
          <cell r="Q77" t="str">
            <v>-</v>
          </cell>
          <cell r="R77" t="str">
            <v>-</v>
          </cell>
          <cell r="S77" t="str">
            <v>-</v>
          </cell>
          <cell r="T77" t="str">
            <v>-</v>
          </cell>
          <cell r="U77" t="str">
            <v>-</v>
          </cell>
          <cell r="V77" t="str">
            <v>-</v>
          </cell>
          <cell r="W77" t="str">
            <v>-</v>
          </cell>
          <cell r="X77">
            <v>0</v>
          </cell>
          <cell r="Y77">
            <v>0</v>
          </cell>
          <cell r="Z77">
            <v>0</v>
          </cell>
          <cell r="AA77">
            <v>72</v>
          </cell>
          <cell r="AB77">
            <v>7.7000000000000002E-3</v>
          </cell>
          <cell r="AC77">
            <v>72</v>
          </cell>
        </row>
        <row r="78">
          <cell r="A78">
            <v>71</v>
          </cell>
          <cell r="B78" t="str">
            <v>-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 t="str">
            <v>-</v>
          </cell>
          <cell r="S78" t="str">
            <v>-</v>
          </cell>
          <cell r="T78" t="str">
            <v>-</v>
          </cell>
          <cell r="U78" t="str">
            <v>-</v>
          </cell>
          <cell r="V78" t="str">
            <v>-</v>
          </cell>
          <cell r="W78" t="str">
            <v>-</v>
          </cell>
          <cell r="X78">
            <v>0</v>
          </cell>
          <cell r="Y78">
            <v>0</v>
          </cell>
          <cell r="Z78">
            <v>0</v>
          </cell>
          <cell r="AA78">
            <v>71</v>
          </cell>
          <cell r="AB78">
            <v>7.7999999999999996E-3</v>
          </cell>
          <cell r="AC78">
            <v>71</v>
          </cell>
        </row>
        <row r="79">
          <cell r="A79">
            <v>70</v>
          </cell>
          <cell r="B79" t="str">
            <v>-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 t="str">
            <v>-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>
            <v>0</v>
          </cell>
          <cell r="Y79">
            <v>0</v>
          </cell>
          <cell r="Z79">
            <v>0</v>
          </cell>
          <cell r="AA79">
            <v>70</v>
          </cell>
          <cell r="AB79">
            <v>7.9000000000000008E-3</v>
          </cell>
          <cell r="AC79">
            <v>70</v>
          </cell>
        </row>
        <row r="80">
          <cell r="A80">
            <v>69</v>
          </cell>
          <cell r="B80" t="str">
            <v>-</v>
          </cell>
          <cell r="C80" t="str">
            <v>-</v>
          </cell>
          <cell r="D80" t="str">
            <v>-</v>
          </cell>
          <cell r="E80" t="str">
            <v>-</v>
          </cell>
          <cell r="F80" t="str">
            <v>-</v>
          </cell>
          <cell r="G80" t="str">
            <v>-</v>
          </cell>
          <cell r="H80" t="str">
            <v>-</v>
          </cell>
          <cell r="I80" t="str">
            <v>-</v>
          </cell>
          <cell r="J80" t="str">
            <v>-</v>
          </cell>
          <cell r="K80" t="str">
            <v>-</v>
          </cell>
          <cell r="L80" t="str">
            <v>-</v>
          </cell>
          <cell r="M80" t="str">
            <v>-</v>
          </cell>
          <cell r="O80" t="str">
            <v>-</v>
          </cell>
          <cell r="P80" t="str">
            <v>-</v>
          </cell>
          <cell r="Q80" t="str">
            <v>-</v>
          </cell>
          <cell r="R80" t="str">
            <v>-</v>
          </cell>
          <cell r="S80" t="str">
            <v>-</v>
          </cell>
          <cell r="T80" t="str">
            <v>-</v>
          </cell>
          <cell r="U80" t="str">
            <v>-</v>
          </cell>
          <cell r="V80" t="str">
            <v>-</v>
          </cell>
          <cell r="W80" t="str">
            <v>-</v>
          </cell>
          <cell r="X80">
            <v>0</v>
          </cell>
          <cell r="Y80">
            <v>0</v>
          </cell>
          <cell r="Z80">
            <v>0</v>
          </cell>
          <cell r="AA80">
            <v>69</v>
          </cell>
          <cell r="AB80">
            <v>8.0000000000000002E-3</v>
          </cell>
          <cell r="AC80">
            <v>69</v>
          </cell>
        </row>
        <row r="81">
          <cell r="A81">
            <v>68</v>
          </cell>
          <cell r="B81" t="str">
            <v>-</v>
          </cell>
          <cell r="C81" t="str">
            <v>-</v>
          </cell>
          <cell r="D81" t="str">
            <v>-</v>
          </cell>
          <cell r="E81" t="str">
            <v>-</v>
          </cell>
          <cell r="F81" t="str">
            <v>-</v>
          </cell>
          <cell r="G81" t="str">
            <v>-</v>
          </cell>
          <cell r="H81" t="str">
            <v>-</v>
          </cell>
          <cell r="I81" t="str">
            <v>-</v>
          </cell>
          <cell r="J81" t="str">
            <v>-</v>
          </cell>
          <cell r="K81" t="str">
            <v>-</v>
          </cell>
          <cell r="L81" t="str">
            <v>-</v>
          </cell>
          <cell r="M81" t="str">
            <v>-</v>
          </cell>
          <cell r="O81" t="str">
            <v>-</v>
          </cell>
          <cell r="P81" t="str">
            <v>-</v>
          </cell>
          <cell r="Q81" t="str">
            <v>-</v>
          </cell>
          <cell r="R81" t="str">
            <v>-</v>
          </cell>
          <cell r="S81" t="str">
            <v>-</v>
          </cell>
          <cell r="T81" t="str">
            <v>-</v>
          </cell>
          <cell r="U81" t="str">
            <v>-</v>
          </cell>
          <cell r="V81" t="str">
            <v>-</v>
          </cell>
          <cell r="W81" t="str">
            <v>-</v>
          </cell>
          <cell r="X81">
            <v>0</v>
          </cell>
          <cell r="Y81">
            <v>0</v>
          </cell>
          <cell r="Z81">
            <v>0</v>
          </cell>
          <cell r="AA81">
            <v>68</v>
          </cell>
          <cell r="AB81">
            <v>8.0999999999999996E-3</v>
          </cell>
          <cell r="AC81">
            <v>68</v>
          </cell>
        </row>
        <row r="82">
          <cell r="A82">
            <v>67</v>
          </cell>
          <cell r="B82" t="str">
            <v>-</v>
          </cell>
          <cell r="C82" t="str">
            <v>-</v>
          </cell>
          <cell r="D82" t="str">
            <v>-</v>
          </cell>
          <cell r="E82" t="str">
            <v>-</v>
          </cell>
          <cell r="F82" t="str">
            <v>-</v>
          </cell>
          <cell r="G82" t="str">
            <v>-</v>
          </cell>
          <cell r="H82" t="str">
            <v>-</v>
          </cell>
          <cell r="I82" t="str">
            <v>-</v>
          </cell>
          <cell r="J82" t="str">
            <v>-</v>
          </cell>
          <cell r="K82" t="str">
            <v>-</v>
          </cell>
          <cell r="L82" t="str">
            <v>-</v>
          </cell>
          <cell r="M82" t="str">
            <v>-</v>
          </cell>
          <cell r="O82" t="str">
            <v>-</v>
          </cell>
          <cell r="P82" t="str">
            <v>-</v>
          </cell>
          <cell r="Q82" t="str">
            <v>-</v>
          </cell>
          <cell r="R82" t="str">
            <v>-</v>
          </cell>
          <cell r="S82" t="str">
            <v>-</v>
          </cell>
          <cell r="T82" t="str">
            <v>-</v>
          </cell>
          <cell r="U82" t="str">
            <v>-</v>
          </cell>
          <cell r="V82" t="str">
            <v>-</v>
          </cell>
          <cell r="W82" t="str">
            <v>-</v>
          </cell>
          <cell r="X82">
            <v>0</v>
          </cell>
          <cell r="Y82">
            <v>0</v>
          </cell>
          <cell r="Z82">
            <v>0</v>
          </cell>
          <cell r="AA82">
            <v>67</v>
          </cell>
          <cell r="AB82">
            <v>8.2000000000000007E-3</v>
          </cell>
          <cell r="AC82">
            <v>67</v>
          </cell>
        </row>
        <row r="83">
          <cell r="A83">
            <v>66</v>
          </cell>
          <cell r="B83" t="str">
            <v>-</v>
          </cell>
          <cell r="C83" t="str">
            <v>-</v>
          </cell>
          <cell r="D83" t="str">
            <v>-</v>
          </cell>
          <cell r="E83" t="str">
            <v>-</v>
          </cell>
          <cell r="F83" t="str">
            <v>-</v>
          </cell>
          <cell r="G83" t="str">
            <v>-</v>
          </cell>
          <cell r="H83" t="str">
            <v>-</v>
          </cell>
          <cell r="I83" t="str">
            <v>-</v>
          </cell>
          <cell r="J83" t="str">
            <v>-</v>
          </cell>
          <cell r="K83" t="str">
            <v>-</v>
          </cell>
          <cell r="L83" t="str">
            <v>-</v>
          </cell>
          <cell r="M83" t="str">
            <v>-</v>
          </cell>
          <cell r="O83" t="str">
            <v>-</v>
          </cell>
          <cell r="P83" t="str">
            <v>-</v>
          </cell>
          <cell r="Q83" t="str">
            <v>-</v>
          </cell>
          <cell r="R83" t="str">
            <v>-</v>
          </cell>
          <cell r="S83" t="str">
            <v>-</v>
          </cell>
          <cell r="T83" t="str">
            <v>-</v>
          </cell>
          <cell r="U83" t="str">
            <v>-</v>
          </cell>
          <cell r="V83" t="str">
            <v>-</v>
          </cell>
          <cell r="W83" t="str">
            <v>-</v>
          </cell>
          <cell r="X83">
            <v>0</v>
          </cell>
          <cell r="Y83">
            <v>0</v>
          </cell>
          <cell r="Z83">
            <v>0</v>
          </cell>
          <cell r="AA83">
            <v>66</v>
          </cell>
          <cell r="AB83">
            <v>8.3000000000000001E-3</v>
          </cell>
          <cell r="AC83">
            <v>66</v>
          </cell>
        </row>
        <row r="84">
          <cell r="A84">
            <v>65</v>
          </cell>
          <cell r="B84" t="str">
            <v>-</v>
          </cell>
          <cell r="C84" t="str">
            <v>-</v>
          </cell>
          <cell r="D84" t="str">
            <v>-</v>
          </cell>
          <cell r="E84" t="str">
            <v>-</v>
          </cell>
          <cell r="F84" t="str">
            <v>-</v>
          </cell>
          <cell r="G84" t="str">
            <v>-</v>
          </cell>
          <cell r="H84" t="str">
            <v>-</v>
          </cell>
          <cell r="I84" t="str">
            <v>-</v>
          </cell>
          <cell r="J84" t="str">
            <v>-</v>
          </cell>
          <cell r="K84" t="str">
            <v>-</v>
          </cell>
          <cell r="L84" t="str">
            <v>-</v>
          </cell>
          <cell r="M84" t="str">
            <v>-</v>
          </cell>
          <cell r="O84" t="str">
            <v>-</v>
          </cell>
          <cell r="P84" t="str">
            <v>-</v>
          </cell>
          <cell r="Q84" t="str">
            <v>-</v>
          </cell>
          <cell r="R84" t="str">
            <v>-</v>
          </cell>
          <cell r="S84" t="str">
            <v>-</v>
          </cell>
          <cell r="T84" t="str">
            <v>-</v>
          </cell>
          <cell r="U84" t="str">
            <v>-</v>
          </cell>
          <cell r="V84" t="str">
            <v>-</v>
          </cell>
          <cell r="W84" t="str">
            <v>-</v>
          </cell>
          <cell r="X84">
            <v>0</v>
          </cell>
          <cell r="Y84">
            <v>0</v>
          </cell>
          <cell r="Z84">
            <v>0</v>
          </cell>
          <cell r="AA84">
            <v>65</v>
          </cell>
          <cell r="AB84">
            <v>8.3999999999999995E-3</v>
          </cell>
          <cell r="AC84">
            <v>65</v>
          </cell>
        </row>
        <row r="85">
          <cell r="A85">
            <v>64</v>
          </cell>
          <cell r="B85" t="str">
            <v>-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 t="str">
            <v>-</v>
          </cell>
          <cell r="S85" t="str">
            <v>-</v>
          </cell>
          <cell r="T85" t="str">
            <v>-</v>
          </cell>
          <cell r="U85" t="str">
            <v>-</v>
          </cell>
          <cell r="V85" t="str">
            <v>-</v>
          </cell>
          <cell r="W85" t="str">
            <v>-</v>
          </cell>
          <cell r="X85">
            <v>0</v>
          </cell>
          <cell r="Y85">
            <v>0</v>
          </cell>
          <cell r="Z85">
            <v>0</v>
          </cell>
          <cell r="AA85">
            <v>64</v>
          </cell>
          <cell r="AB85">
            <v>8.5000000000000006E-3</v>
          </cell>
          <cell r="AC85">
            <v>64</v>
          </cell>
        </row>
        <row r="86">
          <cell r="A86">
            <v>63</v>
          </cell>
          <cell r="B86" t="str">
            <v>-</v>
          </cell>
          <cell r="C86" t="str">
            <v>-</v>
          </cell>
          <cell r="D86" t="str">
            <v>-</v>
          </cell>
          <cell r="E86" t="str">
            <v>-</v>
          </cell>
          <cell r="F86" t="str">
            <v>-</v>
          </cell>
          <cell r="G86" t="str">
            <v>-</v>
          </cell>
          <cell r="H86" t="str">
            <v>-</v>
          </cell>
          <cell r="I86" t="str">
            <v>-</v>
          </cell>
          <cell r="J86" t="str">
            <v>-</v>
          </cell>
          <cell r="K86" t="str">
            <v>-</v>
          </cell>
          <cell r="L86" t="str">
            <v>-</v>
          </cell>
          <cell r="M86" t="str">
            <v>-</v>
          </cell>
          <cell r="O86" t="str">
            <v>-</v>
          </cell>
          <cell r="P86" t="str">
            <v>-</v>
          </cell>
          <cell r="Q86" t="str">
            <v>-</v>
          </cell>
          <cell r="R86" t="str">
            <v>-</v>
          </cell>
          <cell r="S86" t="str">
            <v>-</v>
          </cell>
          <cell r="T86" t="str">
            <v>-</v>
          </cell>
          <cell r="U86" t="str">
            <v>-</v>
          </cell>
          <cell r="V86" t="str">
            <v>-</v>
          </cell>
          <cell r="W86" t="str">
            <v>-</v>
          </cell>
          <cell r="X86">
            <v>0</v>
          </cell>
          <cell r="Y86">
            <v>0</v>
          </cell>
          <cell r="Z86">
            <v>0</v>
          </cell>
          <cell r="AA86">
            <v>63</v>
          </cell>
          <cell r="AB86">
            <v>8.6E-3</v>
          </cell>
          <cell r="AC86">
            <v>63</v>
          </cell>
        </row>
        <row r="87">
          <cell r="A87">
            <v>62</v>
          </cell>
          <cell r="B87" t="str">
            <v>-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 t="str">
            <v>-</v>
          </cell>
          <cell r="S87" t="str">
            <v>-</v>
          </cell>
          <cell r="T87" t="str">
            <v>-</v>
          </cell>
          <cell r="U87" t="str">
            <v>-</v>
          </cell>
          <cell r="V87" t="str">
            <v>-</v>
          </cell>
          <cell r="W87" t="str">
            <v>-</v>
          </cell>
          <cell r="X87">
            <v>0</v>
          </cell>
          <cell r="Y87">
            <v>0</v>
          </cell>
          <cell r="Z87">
            <v>0</v>
          </cell>
          <cell r="AA87">
            <v>62</v>
          </cell>
          <cell r="AB87">
            <v>8.6999999999999994E-3</v>
          </cell>
          <cell r="AC87">
            <v>62</v>
          </cell>
        </row>
        <row r="88">
          <cell r="A88">
            <v>61</v>
          </cell>
          <cell r="B88" t="str">
            <v>-</v>
          </cell>
          <cell r="C88" t="str">
            <v>-</v>
          </cell>
          <cell r="D88" t="str">
            <v>-</v>
          </cell>
          <cell r="E88" t="str">
            <v>-</v>
          </cell>
          <cell r="F88" t="str">
            <v>-</v>
          </cell>
          <cell r="G88" t="str">
            <v>-</v>
          </cell>
          <cell r="H88" t="str">
            <v>-</v>
          </cell>
          <cell r="I88" t="str">
            <v>-</v>
          </cell>
          <cell r="J88" t="str">
            <v>-</v>
          </cell>
          <cell r="K88" t="str">
            <v>-</v>
          </cell>
          <cell r="L88" t="str">
            <v>-</v>
          </cell>
          <cell r="M88" t="str">
            <v>-</v>
          </cell>
          <cell r="O88" t="str">
            <v>-</v>
          </cell>
          <cell r="P88" t="str">
            <v>-</v>
          </cell>
          <cell r="Q88" t="str">
            <v>-</v>
          </cell>
          <cell r="R88" t="str">
            <v>-</v>
          </cell>
          <cell r="S88" t="str">
            <v>-</v>
          </cell>
          <cell r="T88" t="str">
            <v>-</v>
          </cell>
          <cell r="U88" t="str">
            <v>-</v>
          </cell>
          <cell r="V88" t="str">
            <v>-</v>
          </cell>
          <cell r="W88" t="str">
            <v>-</v>
          </cell>
          <cell r="X88">
            <v>0</v>
          </cell>
          <cell r="Y88">
            <v>0</v>
          </cell>
          <cell r="Z88">
            <v>0</v>
          </cell>
          <cell r="AA88">
            <v>61</v>
          </cell>
          <cell r="AB88">
            <v>8.8000000000000005E-3</v>
          </cell>
          <cell r="AC88">
            <v>61</v>
          </cell>
        </row>
        <row r="89">
          <cell r="A89">
            <v>60</v>
          </cell>
          <cell r="B89" t="str">
            <v>-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 t="str">
            <v>-</v>
          </cell>
          <cell r="S89" t="str">
            <v>-</v>
          </cell>
          <cell r="T89" t="str">
            <v>-</v>
          </cell>
          <cell r="U89" t="str">
            <v>-</v>
          </cell>
          <cell r="V89" t="str">
            <v>-</v>
          </cell>
          <cell r="W89" t="str">
            <v>-</v>
          </cell>
          <cell r="X89">
            <v>0</v>
          </cell>
          <cell r="Y89">
            <v>0</v>
          </cell>
          <cell r="Z89">
            <v>0</v>
          </cell>
          <cell r="AA89">
            <v>60</v>
          </cell>
          <cell r="AB89">
            <v>8.8999999999999999E-3</v>
          </cell>
          <cell r="AC89">
            <v>60</v>
          </cell>
        </row>
        <row r="90">
          <cell r="A90">
            <v>59</v>
          </cell>
          <cell r="B90" t="str">
            <v>-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 t="str">
            <v>-</v>
          </cell>
          <cell r="S90" t="str">
            <v>-</v>
          </cell>
          <cell r="T90" t="str">
            <v>-</v>
          </cell>
          <cell r="U90" t="str">
            <v>-</v>
          </cell>
          <cell r="V90" t="str">
            <v>-</v>
          </cell>
          <cell r="W90" t="str">
            <v>-</v>
          </cell>
          <cell r="X90">
            <v>0</v>
          </cell>
          <cell r="Y90">
            <v>0</v>
          </cell>
          <cell r="Z90">
            <v>0</v>
          </cell>
          <cell r="AA90">
            <v>59</v>
          </cell>
          <cell r="AB90">
            <v>8.9999999999999993E-3</v>
          </cell>
          <cell r="AC90">
            <v>59</v>
          </cell>
        </row>
        <row r="91">
          <cell r="A91">
            <v>58</v>
          </cell>
          <cell r="B91" t="str">
            <v>-</v>
          </cell>
          <cell r="C91" t="str">
            <v>-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 t="str">
            <v>-</v>
          </cell>
          <cell r="M91" t="str">
            <v>-</v>
          </cell>
          <cell r="O91" t="str">
            <v>-</v>
          </cell>
          <cell r="P91" t="str">
            <v>-</v>
          </cell>
          <cell r="Q91" t="str">
            <v>-</v>
          </cell>
          <cell r="R91" t="str">
            <v>-</v>
          </cell>
          <cell r="S91" t="str">
            <v>-</v>
          </cell>
          <cell r="T91" t="str">
            <v>-</v>
          </cell>
          <cell r="U91" t="str">
            <v>-</v>
          </cell>
          <cell r="V91" t="str">
            <v>-</v>
          </cell>
          <cell r="W91" t="str">
            <v>-</v>
          </cell>
          <cell r="X91">
            <v>0</v>
          </cell>
          <cell r="Y91">
            <v>0</v>
          </cell>
          <cell r="Z91">
            <v>0</v>
          </cell>
          <cell r="AA91">
            <v>58</v>
          </cell>
          <cell r="AB91">
            <v>9.1000000000000004E-3</v>
          </cell>
          <cell r="AC91">
            <v>58</v>
          </cell>
        </row>
        <row r="92">
          <cell r="A92">
            <v>57</v>
          </cell>
          <cell r="B92" t="str">
            <v>-</v>
          </cell>
          <cell r="C92" t="str">
            <v>-</v>
          </cell>
          <cell r="D92" t="str">
            <v>-</v>
          </cell>
          <cell r="E92" t="str">
            <v>-</v>
          </cell>
          <cell r="F92" t="str">
            <v>-</v>
          </cell>
          <cell r="G92" t="str">
            <v>-</v>
          </cell>
          <cell r="H92" t="str">
            <v>-</v>
          </cell>
          <cell r="I92" t="str">
            <v>-</v>
          </cell>
          <cell r="J92" t="str">
            <v>-</v>
          </cell>
          <cell r="K92" t="str">
            <v>-</v>
          </cell>
          <cell r="L92" t="str">
            <v>-</v>
          </cell>
          <cell r="M92" t="str">
            <v>-</v>
          </cell>
          <cell r="O92" t="str">
            <v>-</v>
          </cell>
          <cell r="P92" t="str">
            <v>-</v>
          </cell>
          <cell r="Q92" t="str">
            <v>-</v>
          </cell>
          <cell r="R92" t="str">
            <v>-</v>
          </cell>
          <cell r="S92" t="str">
            <v>-</v>
          </cell>
          <cell r="T92" t="str">
            <v>-</v>
          </cell>
          <cell r="U92" t="str">
            <v>-</v>
          </cell>
          <cell r="V92" t="str">
            <v>-</v>
          </cell>
          <cell r="W92" t="str">
            <v>-</v>
          </cell>
          <cell r="X92">
            <v>0</v>
          </cell>
          <cell r="Y92">
            <v>0</v>
          </cell>
          <cell r="Z92">
            <v>0</v>
          </cell>
          <cell r="AA92">
            <v>57</v>
          </cell>
          <cell r="AB92">
            <v>9.1999999999999998E-3</v>
          </cell>
          <cell r="AC92">
            <v>57</v>
          </cell>
        </row>
        <row r="93">
          <cell r="A93">
            <v>56</v>
          </cell>
          <cell r="B93" t="str">
            <v>-</v>
          </cell>
          <cell r="C93" t="str">
            <v>-</v>
          </cell>
          <cell r="D93" t="str">
            <v>-</v>
          </cell>
          <cell r="E93" t="str">
            <v>-</v>
          </cell>
          <cell r="F93" t="str">
            <v>-</v>
          </cell>
          <cell r="G93" t="str">
            <v>-</v>
          </cell>
          <cell r="H93" t="str">
            <v>-</v>
          </cell>
          <cell r="I93" t="str">
            <v>-</v>
          </cell>
          <cell r="J93" t="str">
            <v>-</v>
          </cell>
          <cell r="K93" t="str">
            <v>-</v>
          </cell>
          <cell r="L93" t="str">
            <v>-</v>
          </cell>
          <cell r="M93" t="str">
            <v>-</v>
          </cell>
          <cell r="O93" t="str">
            <v>-</v>
          </cell>
          <cell r="P93" t="str">
            <v>-</v>
          </cell>
          <cell r="Q93" t="str">
            <v>-</v>
          </cell>
          <cell r="R93" t="str">
            <v>-</v>
          </cell>
          <cell r="S93" t="str">
            <v>-</v>
          </cell>
          <cell r="T93" t="str">
            <v>-</v>
          </cell>
          <cell r="U93" t="str">
            <v>-</v>
          </cell>
          <cell r="V93" t="str">
            <v>-</v>
          </cell>
          <cell r="W93" t="str">
            <v>-</v>
          </cell>
          <cell r="X93">
            <v>0</v>
          </cell>
          <cell r="Y93">
            <v>0</v>
          </cell>
          <cell r="Z93">
            <v>0</v>
          </cell>
          <cell r="AA93">
            <v>56</v>
          </cell>
          <cell r="AB93">
            <v>9.2999999999999992E-3</v>
          </cell>
          <cell r="AC93">
            <v>56</v>
          </cell>
        </row>
        <row r="94">
          <cell r="A94">
            <v>55</v>
          </cell>
          <cell r="B94" t="str">
            <v>-</v>
          </cell>
          <cell r="C94" t="str">
            <v>-</v>
          </cell>
          <cell r="D94" t="str">
            <v>-</v>
          </cell>
          <cell r="E94" t="str">
            <v>-</v>
          </cell>
          <cell r="F94" t="str">
            <v>-</v>
          </cell>
          <cell r="G94" t="str">
            <v>-</v>
          </cell>
          <cell r="H94" t="str">
            <v>-</v>
          </cell>
          <cell r="I94" t="str">
            <v>-</v>
          </cell>
          <cell r="J94" t="str">
            <v>-</v>
          </cell>
          <cell r="K94" t="str">
            <v>-</v>
          </cell>
          <cell r="L94" t="str">
            <v>-</v>
          </cell>
          <cell r="M94" t="str">
            <v>-</v>
          </cell>
          <cell r="O94" t="str">
            <v>-</v>
          </cell>
          <cell r="P94" t="str">
            <v>-</v>
          </cell>
          <cell r="Q94" t="str">
            <v>-</v>
          </cell>
          <cell r="R94" t="str">
            <v>-</v>
          </cell>
          <cell r="S94" t="str">
            <v>-</v>
          </cell>
          <cell r="T94" t="str">
            <v>-</v>
          </cell>
          <cell r="U94" t="str">
            <v>-</v>
          </cell>
          <cell r="V94" t="str">
            <v>-</v>
          </cell>
          <cell r="W94" t="str">
            <v>-</v>
          </cell>
          <cell r="X94">
            <v>0</v>
          </cell>
          <cell r="Y94">
            <v>0</v>
          </cell>
          <cell r="Z94">
            <v>0</v>
          </cell>
          <cell r="AA94">
            <v>55</v>
          </cell>
          <cell r="AB94">
            <v>9.4000000000000004E-3</v>
          </cell>
          <cell r="AC94">
            <v>55</v>
          </cell>
        </row>
        <row r="95">
          <cell r="A95">
            <v>54</v>
          </cell>
          <cell r="B95" t="str">
            <v>-</v>
          </cell>
          <cell r="C95" t="str">
            <v>-</v>
          </cell>
          <cell r="D95" t="str">
            <v>-</v>
          </cell>
          <cell r="E95" t="str">
            <v>-</v>
          </cell>
          <cell r="F95" t="str">
            <v>-</v>
          </cell>
          <cell r="G95" t="str">
            <v>-</v>
          </cell>
          <cell r="H95" t="str">
            <v>-</v>
          </cell>
          <cell r="I95" t="str">
            <v>-</v>
          </cell>
          <cell r="J95" t="str">
            <v>-</v>
          </cell>
          <cell r="K95" t="str">
            <v>-</v>
          </cell>
          <cell r="L95" t="str">
            <v>-</v>
          </cell>
          <cell r="M95" t="str">
            <v>-</v>
          </cell>
          <cell r="O95" t="str">
            <v>-</v>
          </cell>
          <cell r="P95" t="str">
            <v>-</v>
          </cell>
          <cell r="Q95" t="str">
            <v>-</v>
          </cell>
          <cell r="R95" t="str">
            <v>-</v>
          </cell>
          <cell r="S95" t="str">
            <v>-</v>
          </cell>
          <cell r="T95" t="str">
            <v>-</v>
          </cell>
          <cell r="U95" t="str">
            <v>-</v>
          </cell>
          <cell r="V95" t="str">
            <v>-</v>
          </cell>
          <cell r="W95" t="str">
            <v>-</v>
          </cell>
          <cell r="X95">
            <v>0</v>
          </cell>
          <cell r="Y95">
            <v>0</v>
          </cell>
          <cell r="Z95">
            <v>0</v>
          </cell>
          <cell r="AA95">
            <v>54</v>
          </cell>
          <cell r="AB95">
            <v>9.4999999999999998E-3</v>
          </cell>
          <cell r="AC95">
            <v>54</v>
          </cell>
        </row>
        <row r="96">
          <cell r="A96">
            <v>53</v>
          </cell>
          <cell r="B96" t="str">
            <v>-</v>
          </cell>
          <cell r="C96" t="str">
            <v>-</v>
          </cell>
          <cell r="D96" t="str">
            <v>-</v>
          </cell>
          <cell r="E96" t="str">
            <v>-</v>
          </cell>
          <cell r="F96" t="str">
            <v>-</v>
          </cell>
          <cell r="G96" t="str">
            <v>-</v>
          </cell>
          <cell r="H96" t="str">
            <v>-</v>
          </cell>
          <cell r="I96" t="str">
            <v>-</v>
          </cell>
          <cell r="J96" t="str">
            <v>-</v>
          </cell>
          <cell r="K96" t="str">
            <v>-</v>
          </cell>
          <cell r="L96" t="str">
            <v>-</v>
          </cell>
          <cell r="M96" t="str">
            <v>-</v>
          </cell>
          <cell r="O96" t="str">
            <v>-</v>
          </cell>
          <cell r="P96" t="str">
            <v>-</v>
          </cell>
          <cell r="Q96" t="str">
            <v>-</v>
          </cell>
          <cell r="R96" t="str">
            <v>-</v>
          </cell>
          <cell r="S96" t="str">
            <v>-</v>
          </cell>
          <cell r="T96" t="str">
            <v>-</v>
          </cell>
          <cell r="U96" t="str">
            <v>-</v>
          </cell>
          <cell r="V96" t="str">
            <v>-</v>
          </cell>
          <cell r="W96" t="str">
            <v>-</v>
          </cell>
          <cell r="X96">
            <v>0</v>
          </cell>
          <cell r="Y96">
            <v>0</v>
          </cell>
          <cell r="Z96">
            <v>0</v>
          </cell>
          <cell r="AA96">
            <v>53</v>
          </cell>
          <cell r="AB96">
            <v>9.5999999999999992E-3</v>
          </cell>
          <cell r="AC96">
            <v>53</v>
          </cell>
        </row>
        <row r="97">
          <cell r="A97">
            <v>52</v>
          </cell>
          <cell r="B97" t="str">
            <v>-</v>
          </cell>
          <cell r="C97" t="str">
            <v>-</v>
          </cell>
          <cell r="D97" t="str">
            <v>-</v>
          </cell>
          <cell r="E97" t="str">
            <v>-</v>
          </cell>
          <cell r="F97" t="str">
            <v>-</v>
          </cell>
          <cell r="G97" t="str">
            <v>-</v>
          </cell>
          <cell r="H97" t="str">
            <v>-</v>
          </cell>
          <cell r="I97" t="str">
            <v>-</v>
          </cell>
          <cell r="J97" t="str">
            <v>-</v>
          </cell>
          <cell r="K97" t="str">
            <v>-</v>
          </cell>
          <cell r="L97" t="str">
            <v>-</v>
          </cell>
          <cell r="M97" t="str">
            <v>-</v>
          </cell>
          <cell r="O97" t="str">
            <v>-</v>
          </cell>
          <cell r="P97" t="str">
            <v>-</v>
          </cell>
          <cell r="Q97" t="str">
            <v>-</v>
          </cell>
          <cell r="R97" t="str">
            <v>-</v>
          </cell>
          <cell r="S97" t="str">
            <v>-</v>
          </cell>
          <cell r="T97" t="str">
            <v>-</v>
          </cell>
          <cell r="U97" t="str">
            <v>-</v>
          </cell>
          <cell r="V97" t="str">
            <v>-</v>
          </cell>
          <cell r="W97" t="str">
            <v>-</v>
          </cell>
          <cell r="X97">
            <v>0</v>
          </cell>
          <cell r="Y97">
            <v>0</v>
          </cell>
          <cell r="Z97">
            <v>0</v>
          </cell>
          <cell r="AA97">
            <v>52</v>
          </cell>
          <cell r="AB97">
            <v>9.7000000000000003E-3</v>
          </cell>
          <cell r="AC97">
            <v>52</v>
          </cell>
        </row>
        <row r="98">
          <cell r="A98">
            <v>51</v>
          </cell>
          <cell r="B98" t="str">
            <v>-</v>
          </cell>
          <cell r="C98" t="str">
            <v>-</v>
          </cell>
          <cell r="D98" t="str">
            <v>-</v>
          </cell>
          <cell r="E98" t="str">
            <v>-</v>
          </cell>
          <cell r="F98" t="str">
            <v>-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 t="str">
            <v>-</v>
          </cell>
          <cell r="M98" t="str">
            <v>-</v>
          </cell>
          <cell r="O98" t="str">
            <v>-</v>
          </cell>
          <cell r="P98" t="str">
            <v>-</v>
          </cell>
          <cell r="Q98" t="str">
            <v>-</v>
          </cell>
          <cell r="R98" t="str">
            <v>-</v>
          </cell>
          <cell r="S98" t="str">
            <v>-</v>
          </cell>
          <cell r="T98" t="str">
            <v>-</v>
          </cell>
          <cell r="U98" t="str">
            <v>-</v>
          </cell>
          <cell r="V98" t="str">
            <v>-</v>
          </cell>
          <cell r="W98" t="str">
            <v>-</v>
          </cell>
          <cell r="X98">
            <v>0</v>
          </cell>
          <cell r="Y98">
            <v>0</v>
          </cell>
          <cell r="Z98">
            <v>0</v>
          </cell>
          <cell r="AA98">
            <v>51</v>
          </cell>
          <cell r="AB98">
            <v>9.7999999999999997E-3</v>
          </cell>
          <cell r="AC98">
            <v>51</v>
          </cell>
        </row>
        <row r="99">
          <cell r="A99">
            <v>50</v>
          </cell>
          <cell r="B99" t="str">
            <v>-</v>
          </cell>
          <cell r="C99" t="str">
            <v>-</v>
          </cell>
          <cell r="D99" t="str">
            <v>-</v>
          </cell>
          <cell r="E99" t="str">
            <v>-</v>
          </cell>
          <cell r="F99" t="str">
            <v>-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 t="str">
            <v>-</v>
          </cell>
          <cell r="M99" t="str">
            <v>-</v>
          </cell>
          <cell r="O99" t="str">
            <v>-</v>
          </cell>
          <cell r="P99" t="str">
            <v>-</v>
          </cell>
          <cell r="Q99" t="str">
            <v>-</v>
          </cell>
          <cell r="R99" t="str">
            <v>-</v>
          </cell>
          <cell r="S99" t="str">
            <v>-</v>
          </cell>
          <cell r="T99" t="str">
            <v>-</v>
          </cell>
          <cell r="U99" t="str">
            <v>-</v>
          </cell>
          <cell r="V99" t="str">
            <v>-</v>
          </cell>
          <cell r="W99" t="str">
            <v>-</v>
          </cell>
          <cell r="X99">
            <v>0</v>
          </cell>
          <cell r="Y99">
            <v>0</v>
          </cell>
          <cell r="Z99">
            <v>0</v>
          </cell>
          <cell r="AA99">
            <v>50</v>
          </cell>
          <cell r="AB99">
            <v>9.9000000000000008E-3</v>
          </cell>
          <cell r="AC99">
            <v>50</v>
          </cell>
        </row>
        <row r="100">
          <cell r="A100">
            <v>49</v>
          </cell>
          <cell r="B100" t="str">
            <v>-</v>
          </cell>
          <cell r="C100" t="str">
            <v>-</v>
          </cell>
          <cell r="D100" t="str">
            <v>-</v>
          </cell>
          <cell r="E100" t="str">
            <v>-</v>
          </cell>
          <cell r="F100" t="str">
            <v>-</v>
          </cell>
          <cell r="G100" t="str">
            <v>-</v>
          </cell>
          <cell r="H100" t="str">
            <v>-</v>
          </cell>
          <cell r="I100" t="str">
            <v>-</v>
          </cell>
          <cell r="J100" t="str">
            <v>-</v>
          </cell>
          <cell r="K100" t="str">
            <v>-</v>
          </cell>
          <cell r="L100" t="str">
            <v>-</v>
          </cell>
          <cell r="M100" t="str">
            <v>-</v>
          </cell>
          <cell r="O100" t="str">
            <v>-</v>
          </cell>
          <cell r="P100" t="str">
            <v>-</v>
          </cell>
          <cell r="Q100" t="str">
            <v>-</v>
          </cell>
          <cell r="R100" t="str">
            <v>-</v>
          </cell>
          <cell r="S100" t="str">
            <v>-</v>
          </cell>
          <cell r="T100" t="str">
            <v>-</v>
          </cell>
          <cell r="U100" t="str">
            <v>-</v>
          </cell>
          <cell r="V100" t="str">
            <v>-</v>
          </cell>
          <cell r="W100" t="str">
            <v>-</v>
          </cell>
          <cell r="X100">
            <v>0</v>
          </cell>
          <cell r="Y100">
            <v>0</v>
          </cell>
          <cell r="Z100">
            <v>0</v>
          </cell>
          <cell r="AA100">
            <v>49</v>
          </cell>
          <cell r="AB100">
            <v>0.01</v>
          </cell>
          <cell r="AC100">
            <v>49</v>
          </cell>
        </row>
        <row r="101">
          <cell r="A101">
            <v>48</v>
          </cell>
          <cell r="B101" t="str">
            <v>-</v>
          </cell>
          <cell r="C101" t="str">
            <v>-</v>
          </cell>
          <cell r="D101" t="str">
            <v>-</v>
          </cell>
          <cell r="E101" t="str">
            <v>-</v>
          </cell>
          <cell r="F101" t="str">
            <v>-</v>
          </cell>
          <cell r="G101" t="str">
            <v>-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  <cell r="L101" t="str">
            <v>-</v>
          </cell>
          <cell r="M101" t="str">
            <v>-</v>
          </cell>
          <cell r="O101" t="str">
            <v>-</v>
          </cell>
          <cell r="P101" t="str">
            <v>-</v>
          </cell>
          <cell r="Q101" t="str">
            <v>-</v>
          </cell>
          <cell r="R101" t="str">
            <v>-</v>
          </cell>
          <cell r="S101" t="str">
            <v>-</v>
          </cell>
          <cell r="T101" t="str">
            <v>-</v>
          </cell>
          <cell r="U101" t="str">
            <v>-</v>
          </cell>
          <cell r="V101" t="str">
            <v>-</v>
          </cell>
          <cell r="W101" t="str">
            <v>-</v>
          </cell>
          <cell r="X101">
            <v>0</v>
          </cell>
          <cell r="Y101">
            <v>0</v>
          </cell>
          <cell r="Z101">
            <v>0</v>
          </cell>
          <cell r="AA101">
            <v>48</v>
          </cell>
          <cell r="AB101">
            <v>1.01E-2</v>
          </cell>
          <cell r="AC101">
            <v>48</v>
          </cell>
        </row>
        <row r="102">
          <cell r="A102">
            <v>47</v>
          </cell>
          <cell r="B102" t="str">
            <v>-</v>
          </cell>
          <cell r="C102" t="str">
            <v>-</v>
          </cell>
          <cell r="D102" t="str">
            <v>-</v>
          </cell>
          <cell r="E102" t="str">
            <v>-</v>
          </cell>
          <cell r="F102" t="str">
            <v>-</v>
          </cell>
          <cell r="G102" t="str">
            <v>-</v>
          </cell>
          <cell r="H102" t="str">
            <v>-</v>
          </cell>
          <cell r="I102" t="str">
            <v>-</v>
          </cell>
          <cell r="J102" t="str">
            <v>-</v>
          </cell>
          <cell r="K102" t="str">
            <v>-</v>
          </cell>
          <cell r="L102" t="str">
            <v>-</v>
          </cell>
          <cell r="M102" t="str">
            <v>-</v>
          </cell>
          <cell r="O102" t="str">
            <v>-</v>
          </cell>
          <cell r="P102" t="str">
            <v>-</v>
          </cell>
          <cell r="Q102" t="str">
            <v>-</v>
          </cell>
          <cell r="R102" t="str">
            <v>-</v>
          </cell>
          <cell r="S102" t="str">
            <v>-</v>
          </cell>
          <cell r="T102" t="str">
            <v>-</v>
          </cell>
          <cell r="U102" t="str">
            <v>-</v>
          </cell>
          <cell r="V102" t="str">
            <v>-</v>
          </cell>
          <cell r="W102" t="str">
            <v>-</v>
          </cell>
          <cell r="X102">
            <v>0</v>
          </cell>
          <cell r="Y102">
            <v>0</v>
          </cell>
          <cell r="Z102">
            <v>0</v>
          </cell>
          <cell r="AA102">
            <v>47</v>
          </cell>
          <cell r="AB102">
            <v>1.0200000000000001E-2</v>
          </cell>
          <cell r="AC102">
            <v>47</v>
          </cell>
        </row>
        <row r="103">
          <cell r="A103">
            <v>46</v>
          </cell>
          <cell r="B103" t="str">
            <v>-</v>
          </cell>
          <cell r="C103" t="str">
            <v>-</v>
          </cell>
          <cell r="D103" t="str">
            <v>-</v>
          </cell>
          <cell r="E103" t="str">
            <v>-</v>
          </cell>
          <cell r="F103" t="str">
            <v>-</v>
          </cell>
          <cell r="G103" t="str">
            <v>-</v>
          </cell>
          <cell r="H103" t="str">
            <v>-</v>
          </cell>
          <cell r="I103" t="str">
            <v>-</v>
          </cell>
          <cell r="J103" t="str">
            <v>-</v>
          </cell>
          <cell r="K103" t="str">
            <v>-</v>
          </cell>
          <cell r="L103" t="str">
            <v>-</v>
          </cell>
          <cell r="M103" t="str">
            <v>-</v>
          </cell>
          <cell r="O103" t="str">
            <v>-</v>
          </cell>
          <cell r="P103" t="str">
            <v>-</v>
          </cell>
          <cell r="Q103" t="str">
            <v>-</v>
          </cell>
          <cell r="R103" t="str">
            <v>-</v>
          </cell>
          <cell r="S103" t="str">
            <v>-</v>
          </cell>
          <cell r="T103" t="str">
            <v>-</v>
          </cell>
          <cell r="U103" t="str">
            <v>-</v>
          </cell>
          <cell r="V103" t="str">
            <v>-</v>
          </cell>
          <cell r="W103" t="str">
            <v>-</v>
          </cell>
          <cell r="X103">
            <v>0</v>
          </cell>
          <cell r="Y103">
            <v>0</v>
          </cell>
          <cell r="Z103">
            <v>0</v>
          </cell>
          <cell r="AA103">
            <v>46</v>
          </cell>
          <cell r="AB103">
            <v>1.03E-2</v>
          </cell>
          <cell r="AC103">
            <v>46</v>
          </cell>
        </row>
      </sheetData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ze money calcs"/>
      <sheetName val="prize money calcs (2)"/>
      <sheetName val="course of fire"/>
      <sheetName val="Score sheet"/>
      <sheetName val="Score Sheet 2"/>
      <sheetName val="Sheet1"/>
    </sheetNames>
    <sheetDataSet>
      <sheetData sheetId="0"/>
      <sheetData sheetId="1"/>
      <sheetData sheetId="2"/>
      <sheetData sheetId="3"/>
      <sheetData sheetId="4">
        <row r="1">
          <cell r="D1" t="str">
            <v>C</v>
          </cell>
        </row>
        <row r="2">
          <cell r="D2" t="str">
            <v>F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05D09-8D5A-470A-B62E-57288C455708}">
  <dimension ref="A1:P38"/>
  <sheetViews>
    <sheetView view="pageBreakPreview" zoomScaleNormal="100" zoomScaleSheetLayoutView="100" workbookViewId="0">
      <selection activeCell="W1" sqref="W1:AD1048576"/>
    </sheetView>
  </sheetViews>
  <sheetFormatPr defaultRowHeight="12.75" x14ac:dyDescent="0.2"/>
  <cols>
    <col min="2" max="2" width="17" customWidth="1"/>
    <col min="4" max="4" width="2.28515625" customWidth="1"/>
    <col min="6" max="6" width="17" customWidth="1"/>
    <col min="8" max="8" width="7" customWidth="1"/>
    <col min="9" max="9" width="6.85546875" customWidth="1"/>
    <col min="11" max="11" width="9.140625" customWidth="1"/>
    <col min="12" max="12" width="15.140625" customWidth="1"/>
    <col min="15" max="15" width="16" customWidth="1"/>
  </cols>
  <sheetData>
    <row r="1" spans="1:16" ht="27.75" customHeight="1" thickBot="1" x14ac:dyDescent="0.25"/>
    <row r="2" spans="1:16" ht="33.75" customHeight="1" thickBot="1" x14ac:dyDescent="0.25">
      <c r="A2" s="1">
        <f>'[1]BENCH DRAW'!A2</f>
        <v>500</v>
      </c>
      <c r="B2" s="2"/>
      <c r="C2" s="2"/>
      <c r="D2" s="2"/>
      <c r="E2" s="2"/>
      <c r="F2" s="2"/>
      <c r="G2" s="3"/>
      <c r="J2" s="4" t="s">
        <v>0</v>
      </c>
      <c r="K2" s="4"/>
      <c r="L2" s="4"/>
      <c r="M2" s="4"/>
      <c r="N2" s="4"/>
      <c r="O2" s="4"/>
      <c r="P2" s="4"/>
    </row>
    <row r="3" spans="1:16" ht="32.25" customHeight="1" x14ac:dyDescent="0.2">
      <c r="A3" s="5" t="s">
        <v>1</v>
      </c>
      <c r="B3" s="6"/>
      <c r="C3" s="7"/>
      <c r="D3" s="8"/>
      <c r="E3" s="9" t="s">
        <v>2</v>
      </c>
      <c r="F3" s="10"/>
      <c r="G3" s="11"/>
      <c r="J3" s="4"/>
      <c r="K3" s="4"/>
      <c r="L3" s="4"/>
      <c r="M3" s="4"/>
      <c r="N3" s="4"/>
      <c r="O3" s="4"/>
      <c r="P3" s="4"/>
    </row>
    <row r="4" spans="1:16" ht="21.75" customHeight="1" x14ac:dyDescent="0.2">
      <c r="A4" s="12">
        <v>1</v>
      </c>
      <c r="B4" s="13" t="str">
        <f>VLOOKUP($A4,'[1]500m Leaderboard'!$AH$4:$AK$103,2,FALSE)</f>
        <v>Les Fraser LH</v>
      </c>
      <c r="C4" s="14">
        <f>VLOOKUP($A4,'[1]500m Leaderboard'!$AH$4:$AK$103,3,FALSE)</f>
        <v>262.05</v>
      </c>
      <c r="E4" s="12">
        <v>1</v>
      </c>
      <c r="F4" s="13" t="str">
        <f>VLOOKUP($A4,'[1]500m Leaderboard'!$AL$4:$AO$103,2,FALSE)</f>
        <v>Vince Vaina</v>
      </c>
      <c r="G4" s="14">
        <f>VLOOKUP($A4,'[1]500m Leaderboard'!$AL$4:$AO$103,3,FALSE)</f>
        <v>268.06</v>
      </c>
      <c r="J4" s="4"/>
      <c r="K4" s="4"/>
      <c r="L4" s="4"/>
      <c r="M4" s="4"/>
      <c r="N4" s="4"/>
      <c r="O4" s="4"/>
      <c r="P4" s="4"/>
    </row>
    <row r="5" spans="1:16" ht="21.75" customHeight="1" x14ac:dyDescent="0.2">
      <c r="A5" s="12">
        <v>2</v>
      </c>
      <c r="B5" s="13" t="str">
        <f>VLOOKUP($A5,'[1]500m Leaderboard'!$AH$4:$AK$103,2,FALSE)</f>
        <v>Grant Groves</v>
      </c>
      <c r="C5" s="14">
        <f>VLOOKUP($A5,'[1]500m Leaderboard'!$AH$4:$AK$103,3,FALSE)</f>
        <v>261.02999999999997</v>
      </c>
      <c r="E5" s="12">
        <v>2</v>
      </c>
      <c r="F5" s="13" t="str">
        <f>VLOOKUP($A5,'[1]500m Leaderboard'!$AL$4:$AO$103,2,FALSE)</f>
        <v>Greg Chapman</v>
      </c>
      <c r="G5" s="14">
        <f>VLOOKUP($A5,'[1]500m Leaderboard'!$AL$4:$AO$103,3,FALSE)</f>
        <v>260.04000000000002</v>
      </c>
      <c r="J5" s="4"/>
      <c r="K5" s="4"/>
      <c r="L5" s="4"/>
      <c r="M5" s="4"/>
      <c r="N5" s="4"/>
      <c r="O5" s="4"/>
      <c r="P5" s="4"/>
    </row>
    <row r="6" spans="1:16" ht="21.75" customHeight="1" thickBot="1" x14ac:dyDescent="0.25">
      <c r="A6" s="15">
        <v>3</v>
      </c>
      <c r="B6" s="16" t="str">
        <f>VLOOKUP($A6,'[1]500m Leaderboard'!$AH$4:$AK$103,2,FALSE)</f>
        <v>Ken Perrin</v>
      </c>
      <c r="C6" s="17">
        <f>VLOOKUP($A6,'[1]500m Leaderboard'!$AH$4:$AK$103,3,FALSE)</f>
        <v>261.01</v>
      </c>
      <c r="E6" s="15">
        <v>3</v>
      </c>
      <c r="F6" s="16" t="str">
        <f>VLOOKUP($A6,'[1]500m Leaderboard'!$AL$4:$AO$103,2,FALSE)</f>
        <v>Grant Groves</v>
      </c>
      <c r="G6" s="17">
        <f>VLOOKUP($A6,'[1]500m Leaderboard'!$AL$4:$AO$103,3,FALSE)</f>
        <v>256.02999999999997</v>
      </c>
      <c r="J6" s="4"/>
      <c r="K6" s="4"/>
      <c r="L6" s="4"/>
      <c r="M6" s="4"/>
      <c r="N6" s="4"/>
      <c r="O6" s="4"/>
      <c r="P6" s="4"/>
    </row>
    <row r="7" spans="1:16" ht="13.5" thickBot="1" x14ac:dyDescent="0.25"/>
    <row r="8" spans="1:16" x14ac:dyDescent="0.2">
      <c r="A8" s="18" t="s">
        <v>3</v>
      </c>
      <c r="B8" s="19"/>
      <c r="C8" s="20"/>
      <c r="E8" s="18" t="s">
        <v>3</v>
      </c>
      <c r="F8" s="19"/>
      <c r="G8" s="20"/>
      <c r="J8" s="21" t="s">
        <v>4</v>
      </c>
      <c r="K8" s="21"/>
      <c r="L8" s="21"/>
      <c r="M8" s="21"/>
      <c r="N8" s="21" t="s">
        <v>5</v>
      </c>
      <c r="O8" s="21"/>
      <c r="P8" s="21"/>
    </row>
    <row r="9" spans="1:16" ht="23.25" customHeight="1" x14ac:dyDescent="0.2">
      <c r="A9" s="22">
        <v>1</v>
      </c>
      <c r="B9" s="23" t="str">
        <f>VLOOKUP($A$9,'[1]500 HT AND SG'!$C$4:$H$103,5,FALSE)</f>
        <v>Barry Tucker LH</v>
      </c>
      <c r="C9" s="24">
        <f>VLOOKUP($A$9,'[1]500 HT AND SG'!$C$4:$H$103,2,FALSE)</f>
        <v>1.24</v>
      </c>
      <c r="E9" s="22">
        <v>1</v>
      </c>
      <c r="F9" s="23" t="str">
        <f>VLOOKUP($A$9,'[1]500 HT AND SG'!$A$4:$H$103,7,FALSE)</f>
        <v>Greg Chapman</v>
      </c>
      <c r="G9" s="24">
        <f>VLOOKUP($A$9,'[1]500 HT AND SG'!$A$4:$H$103,2,FALSE)</f>
        <v>1.413</v>
      </c>
      <c r="J9" s="25"/>
      <c r="K9" s="25"/>
      <c r="L9" s="25"/>
      <c r="M9" s="25"/>
      <c r="N9" s="25"/>
      <c r="O9" s="25"/>
      <c r="P9" s="25"/>
    </row>
    <row r="10" spans="1:16" ht="13.5" thickBot="1" x14ac:dyDescent="0.25">
      <c r="A10" s="26" t="s">
        <v>6</v>
      </c>
      <c r="B10" s="27"/>
      <c r="C10" s="28"/>
      <c r="E10" s="26" t="s">
        <v>6</v>
      </c>
      <c r="F10" s="27"/>
      <c r="G10" s="28"/>
      <c r="J10" s="25"/>
      <c r="K10" s="25"/>
      <c r="L10" s="25"/>
      <c r="M10" s="25"/>
      <c r="N10" s="25"/>
      <c r="O10" s="25"/>
      <c r="P10" s="25"/>
    </row>
    <row r="11" spans="1:16" ht="23.25" customHeight="1" thickBot="1" x14ac:dyDescent="0.25">
      <c r="A11" s="29">
        <v>1</v>
      </c>
      <c r="B11" s="30" t="str">
        <f>VLOOKUP($E$11,Presentations!$N$11:$P$20,2,FALSE)</f>
        <v>Grant Groves</v>
      </c>
      <c r="C11" s="31">
        <f>VLOOKUP($E$11,Presentations!$N$11:$P$20,3,FALSE)</f>
        <v>58.02</v>
      </c>
      <c r="E11" s="29">
        <v>1</v>
      </c>
      <c r="F11" s="30" t="str">
        <f>VLOOKUP($A$11,Presentations!$J$11:$M$20,3,FALSE)</f>
        <v>Grant Groves</v>
      </c>
      <c r="G11" s="31">
        <f>VLOOKUP($A$11,Presentations!$J$11:$M$20,4,FALSE)</f>
        <v>57.01</v>
      </c>
      <c r="J11" s="32"/>
      <c r="K11" s="33">
        <v>1</v>
      </c>
      <c r="L11" s="34" t="str">
        <f>VLOOKUP(K11,'[1]500 HT AND SG'!$AN$4:$AS$103,3,FALSE)</f>
        <v>Vince Vaina</v>
      </c>
      <c r="M11" s="35">
        <f>VLOOKUP(K11,'[1]500 HT AND SG'!$AN$4:$AS$103,4,FALSE)</f>
        <v>57.01</v>
      </c>
      <c r="N11" s="36">
        <v>1</v>
      </c>
      <c r="O11" s="37" t="str">
        <f>VLOOKUP(K11,'[1]500 HT AND SG'!$AT$4:$AY$103,3,FALSE)</f>
        <v>Grant Groves</v>
      </c>
      <c r="P11" s="38">
        <f>VLOOKUP(K11,'[1]500 HT AND SG'!$AT$4:$AY$103,4,FALSE)</f>
        <v>58.02</v>
      </c>
    </row>
    <row r="12" spans="1:16" ht="25.5" customHeight="1" x14ac:dyDescent="0.2">
      <c r="J12" s="32">
        <v>1</v>
      </c>
      <c r="K12" s="33">
        <v>2</v>
      </c>
      <c r="L12" s="34" t="str">
        <f>VLOOKUP(K12,'[1]500 HT AND SG'!$AN$4:$AS$103,3,FALSE)</f>
        <v>Grant Groves</v>
      </c>
      <c r="M12" s="35">
        <f>VLOOKUP(K12,'[1]500 HT AND SG'!$AN$4:$AS$103,4,FALSE)</f>
        <v>57.01</v>
      </c>
      <c r="N12" s="32"/>
      <c r="O12" s="34" t="str">
        <f>VLOOKUP(K12,'[1]500 HT AND SG'!$AT$4:$AY$103,3,FALSE)</f>
        <v>-</v>
      </c>
      <c r="P12" s="35" t="str">
        <f>VLOOKUP(K12,'[1]500 HT AND SG'!$AT$4:$AY$103,4,FALSE)</f>
        <v>-</v>
      </c>
    </row>
    <row r="13" spans="1:16" ht="24" customHeight="1" thickBot="1" x14ac:dyDescent="0.25">
      <c r="A13" s="39" t="s">
        <v>7</v>
      </c>
      <c r="B13" s="40"/>
      <c r="C13" s="40"/>
      <c r="D13" s="40"/>
      <c r="E13" s="40"/>
      <c r="F13" s="40"/>
      <c r="G13" s="40"/>
      <c r="H13" s="41">
        <v>56</v>
      </c>
      <c r="I13" s="42">
        <v>1.6839999999999999</v>
      </c>
      <c r="J13" s="32"/>
      <c r="K13" s="33">
        <v>3</v>
      </c>
      <c r="L13" s="34" t="str">
        <f>VLOOKUP(K13,'[1]500 HT AND SG'!$AN$4:$AS$103,3,FALSE)</f>
        <v>-</v>
      </c>
      <c r="M13" s="35" t="str">
        <f>VLOOKUP(K13,'[1]500 HT AND SG'!$AN$4:$AS$103,4,FALSE)</f>
        <v>-</v>
      </c>
      <c r="N13" s="32"/>
      <c r="O13" s="34" t="str">
        <f>VLOOKUP(K13,'[1]500 HT AND SG'!$AT$4:$AY$103,3,FALSE)</f>
        <v>-</v>
      </c>
      <c r="P13" s="35" t="str">
        <f>VLOOKUP(K13,'[1]500 HT AND SG'!$AT$4:$AY$103,4,FALSE)</f>
        <v>-</v>
      </c>
    </row>
    <row r="14" spans="1:16" ht="21.75" customHeight="1" thickBot="1" x14ac:dyDescent="0.25">
      <c r="A14" s="43">
        <v>1</v>
      </c>
      <c r="B14" s="44" t="str">
        <f>VLOOKUP(A14,'[1]500 HT AND SG'!$CF$4:$CH$103,2,FALSE)</f>
        <v>William Bailey JNR</v>
      </c>
      <c r="C14" s="44"/>
      <c r="D14" s="44"/>
      <c r="E14" s="44"/>
      <c r="F14" s="45">
        <f>VLOOKUP(A14,'[1]500 HT AND SG'!$CF$4:$CH$103,3,FALSE)</f>
        <v>223.01</v>
      </c>
      <c r="G14" s="46"/>
      <c r="J14" s="32"/>
      <c r="K14" s="33">
        <v>4</v>
      </c>
      <c r="L14" s="34" t="str">
        <f>VLOOKUP(K14,'[1]500 HT AND SG'!$AN$4:$AS$103,3,FALSE)</f>
        <v>-</v>
      </c>
      <c r="M14" s="35" t="str">
        <f>VLOOKUP(K14,'[1]500 HT AND SG'!$AN$4:$AS$103,4,FALSE)</f>
        <v>-</v>
      </c>
      <c r="N14" s="32"/>
      <c r="O14" s="34" t="str">
        <f>VLOOKUP(K14,'[1]500 HT AND SG'!$AT$4:$AY$103,3,FALSE)</f>
        <v>-</v>
      </c>
      <c r="P14" s="35" t="str">
        <f>VLOOKUP(K14,'[1]500 HT AND SG'!$AT$4:$AY$103,4,FALSE)</f>
        <v>-</v>
      </c>
    </row>
    <row r="15" spans="1:16" ht="21.75" customHeight="1" thickBot="1" x14ac:dyDescent="0.25">
      <c r="A15" s="47">
        <v>2</v>
      </c>
      <c r="B15" s="44" t="e">
        <f>VLOOKUP(A15,'[1]500 HT AND SG'!$CF$4:$CH$103,2,FALSE)</f>
        <v>#N/A</v>
      </c>
      <c r="C15" s="44"/>
      <c r="D15" s="44"/>
      <c r="E15" s="44"/>
      <c r="F15" s="45" t="e">
        <f>VLOOKUP(A15,'[1]500 HT AND SG'!$CF$4:$CH$103,3,FALSE)</f>
        <v>#N/A</v>
      </c>
      <c r="G15" s="46"/>
      <c r="J15" s="32"/>
      <c r="K15" s="33">
        <v>5</v>
      </c>
      <c r="L15" s="34" t="str">
        <f>VLOOKUP(K15,'[1]500 HT AND SG'!$AN$4:$AS$103,3,FALSE)</f>
        <v>-</v>
      </c>
      <c r="M15" s="35" t="str">
        <f>VLOOKUP(K15,'[1]500 HT AND SG'!$AN$4:$AS$103,4,FALSE)</f>
        <v>-</v>
      </c>
      <c r="N15" s="32"/>
      <c r="O15" s="34" t="str">
        <f>VLOOKUP(K15,'[1]500 HT AND SG'!$AT$4:$AY$103,3,FALSE)</f>
        <v>-</v>
      </c>
      <c r="P15" s="35" t="str">
        <f>VLOOKUP(K15,'[1]500 HT AND SG'!$AT$4:$AY$103,4,FALSE)</f>
        <v>-</v>
      </c>
    </row>
    <row r="16" spans="1:16" ht="21.75" customHeight="1" thickBot="1" x14ac:dyDescent="0.25">
      <c r="A16" s="15">
        <v>3</v>
      </c>
      <c r="B16" s="44" t="e">
        <f>VLOOKUP(A16,'[1]500 HT AND SG'!$CF$4:$CH$103,2,FALSE)</f>
        <v>#N/A</v>
      </c>
      <c r="C16" s="44"/>
      <c r="D16" s="44"/>
      <c r="E16" s="44"/>
      <c r="F16" s="45" t="e">
        <f>VLOOKUP(A16,'[1]500 HT AND SG'!$CF$4:$CH$103,3,FALSE)</f>
        <v>#N/A</v>
      </c>
      <c r="G16" s="46"/>
      <c r="J16" s="32"/>
      <c r="K16" s="33">
        <v>6</v>
      </c>
      <c r="L16" s="34" t="str">
        <f>VLOOKUP(K16,'[1]500 HT AND SG'!$AN$4:$AS$103,3,FALSE)</f>
        <v>-</v>
      </c>
      <c r="M16" s="35" t="str">
        <f>VLOOKUP(K16,'[1]500 HT AND SG'!$AN$4:$AS$103,4,FALSE)</f>
        <v>-</v>
      </c>
      <c r="N16" s="32"/>
      <c r="O16" s="34" t="str">
        <f>VLOOKUP(K16,'[1]500 HT AND SG'!$AT$4:$AY$103,3,FALSE)</f>
        <v>-</v>
      </c>
      <c r="P16" s="35" t="str">
        <f>VLOOKUP(K16,'[1]500 HT AND SG'!$AT$4:$AY$103,4,FALSE)</f>
        <v>-</v>
      </c>
    </row>
    <row r="17" spans="1:16" ht="13.5" thickBot="1" x14ac:dyDescent="0.25">
      <c r="J17" s="32"/>
      <c r="K17" s="33">
        <v>7</v>
      </c>
      <c r="L17" s="34" t="str">
        <f>VLOOKUP(K17,'[1]500 HT AND SG'!$AN$4:$AS$103,3,FALSE)</f>
        <v>-</v>
      </c>
      <c r="M17" s="35" t="str">
        <f>VLOOKUP(K17,'[1]500 HT AND SG'!$AN$4:$AS$103,4,FALSE)</f>
        <v>-</v>
      </c>
      <c r="N17" s="32"/>
      <c r="O17" s="34" t="str">
        <f>VLOOKUP(K17,'[1]500 HT AND SG'!$AT$4:$AY$103,3,FALSE)</f>
        <v>-</v>
      </c>
      <c r="P17" s="35" t="str">
        <f>VLOOKUP(K17,'[1]500 HT AND SG'!$AT$4:$AY$103,4,FALSE)</f>
        <v>-</v>
      </c>
    </row>
    <row r="18" spans="1:16" ht="33.75" customHeight="1" thickBot="1" x14ac:dyDescent="0.25">
      <c r="A18" s="1">
        <f>'[1]BENCH DRAW'!F2</f>
        <v>200</v>
      </c>
      <c r="B18" s="2"/>
      <c r="C18" s="2"/>
      <c r="D18" s="2"/>
      <c r="E18" s="2"/>
      <c r="F18" s="2"/>
      <c r="G18" s="3"/>
      <c r="J18" s="32"/>
      <c r="K18" s="33">
        <v>8</v>
      </c>
      <c r="L18" s="34" t="str">
        <f>VLOOKUP(K18,'[1]500 HT AND SG'!$AN$4:$AS$103,3,FALSE)</f>
        <v>-</v>
      </c>
      <c r="M18" s="35" t="str">
        <f>VLOOKUP(K18,'[1]500 HT AND SG'!$AN$4:$AS$103,4,FALSE)</f>
        <v>-</v>
      </c>
      <c r="N18" s="32"/>
      <c r="O18" s="34" t="str">
        <f>VLOOKUP(K18,'[1]500 HT AND SG'!$AT$4:$AY$103,3,FALSE)</f>
        <v>-</v>
      </c>
      <c r="P18" s="35" t="str">
        <f>VLOOKUP(K18,'[1]500 HT AND SG'!$AT$4:$AY$103,4,FALSE)</f>
        <v>-</v>
      </c>
    </row>
    <row r="19" spans="1:16" ht="32.25" customHeight="1" x14ac:dyDescent="0.2">
      <c r="A19" s="5" t="s">
        <v>8</v>
      </c>
      <c r="B19" s="6"/>
      <c r="C19" s="7"/>
      <c r="D19" s="8"/>
      <c r="E19" s="9" t="s">
        <v>9</v>
      </c>
      <c r="F19" s="10"/>
      <c r="G19" s="11"/>
      <c r="J19" s="32"/>
      <c r="K19" s="33">
        <v>9</v>
      </c>
      <c r="L19" s="34" t="str">
        <f>VLOOKUP(K19,'[1]500 HT AND SG'!$AN$4:$AS$103,3,FALSE)</f>
        <v>-</v>
      </c>
      <c r="M19" s="35" t="str">
        <f>VLOOKUP(K19,'[1]500 HT AND SG'!$AN$4:$AS$103,4,FALSE)</f>
        <v>-</v>
      </c>
      <c r="N19" s="32"/>
      <c r="O19" s="34" t="str">
        <f>VLOOKUP(K19,'[1]500 HT AND SG'!$AT$4:$AY$103,3,FALSE)</f>
        <v>-</v>
      </c>
      <c r="P19" s="35" t="str">
        <f>VLOOKUP(K19,'[1]500 HT AND SG'!$AT$4:$AY$103,4,FALSE)</f>
        <v>-</v>
      </c>
    </row>
    <row r="20" spans="1:16" ht="21.75" customHeight="1" thickBot="1" x14ac:dyDescent="0.25">
      <c r="A20" s="12">
        <v>1</v>
      </c>
      <c r="B20" s="13" t="str">
        <f>VLOOKUP($A20,'[1]300m Leaderboard'!$AH$4:$AK$103,2,FALSE)</f>
        <v>Mark Anstee</v>
      </c>
      <c r="C20" s="14">
        <f>VLOOKUP($A20,'[1]300m Leaderboard'!$AH$4:$AK$103,3,FALSE)</f>
        <v>260.03999999999996</v>
      </c>
      <c r="E20" s="12">
        <v>1</v>
      </c>
      <c r="F20" s="13" t="e">
        <f>VLOOKUP($A20,'[1]300m Leaderboard'!$AL$4:$AO$103,2,FALSE)</f>
        <v>#N/A</v>
      </c>
      <c r="G20" s="14" t="e">
        <f>VLOOKUP($A20,'[1]300m Leaderboard'!$AL$4:$AO$103,3,FALSE)</f>
        <v>#N/A</v>
      </c>
      <c r="J20" s="48"/>
      <c r="K20" s="49">
        <v>10</v>
      </c>
      <c r="L20" s="50" t="str">
        <f>VLOOKUP(K20,'[1]500 HT AND SG'!$AN$4:$AS$103,3,FALSE)</f>
        <v>-</v>
      </c>
      <c r="M20" s="51" t="str">
        <f>VLOOKUP(K20,'[1]500 HT AND SG'!$AN$4:$AS$103,4,FALSE)</f>
        <v>-</v>
      </c>
      <c r="N20" s="48"/>
      <c r="O20" s="50" t="str">
        <f>VLOOKUP(K20,'[1]500 HT AND SG'!$AT$4:$AY$103,3,FALSE)</f>
        <v>-</v>
      </c>
      <c r="P20" s="51" t="str">
        <f>VLOOKUP(K20,'[1]500 HT AND SG'!$AT$4:$AY$103,4,FALSE)</f>
        <v>-</v>
      </c>
    </row>
    <row r="21" spans="1:16" ht="21.75" customHeight="1" x14ac:dyDescent="0.2">
      <c r="A21" s="12">
        <v>2</v>
      </c>
      <c r="B21" s="13" t="str">
        <f>VLOOKUP($A21,'[1]300m Leaderboard'!$AH$4:$AK$103,2,FALSE)</f>
        <v>David Brett</v>
      </c>
      <c r="C21" s="14">
        <f>VLOOKUP($A21,'[1]300m Leaderboard'!$AH$4:$AK$103,3,FALSE)</f>
        <v>252.04</v>
      </c>
      <c r="E21" s="12">
        <v>2</v>
      </c>
      <c r="F21" s="13" t="e">
        <f>VLOOKUP($A21,'[1]300m Leaderboard'!$AL$4:$AO$103,2,FALSE)</f>
        <v>#N/A</v>
      </c>
      <c r="G21" s="14" t="e">
        <f>VLOOKUP($A21,'[1]300m Leaderboard'!$AL$4:$AO$103,3,FALSE)</f>
        <v>#N/A</v>
      </c>
    </row>
    <row r="22" spans="1:16" ht="21.75" customHeight="1" thickBot="1" x14ac:dyDescent="0.25">
      <c r="A22" s="15">
        <v>3</v>
      </c>
      <c r="B22" s="16" t="str">
        <f>VLOOKUP($A22,'[1]300m Leaderboard'!$AH$4:$AK$103,2,FALSE)</f>
        <v>Edward McGrann</v>
      </c>
      <c r="C22" s="17">
        <f>VLOOKUP($A22,'[1]300m Leaderboard'!$AH$4:$AK$103,3,FALSE)</f>
        <v>251.04</v>
      </c>
      <c r="E22" s="15">
        <v>3</v>
      </c>
      <c r="F22" s="16" t="e">
        <f>VLOOKUP($A22,'[1]300m Leaderboard'!$AL$4:$AO$103,2,FALSE)</f>
        <v>#N/A</v>
      </c>
      <c r="G22" s="17" t="e">
        <f>VLOOKUP($A22,'[1]300m Leaderboard'!$AL$4:$AO$103,3,FALSE)</f>
        <v>#N/A</v>
      </c>
      <c r="J22" s="52"/>
    </row>
    <row r="23" spans="1:16" ht="13.5" thickBot="1" x14ac:dyDescent="0.25"/>
    <row r="24" spans="1:16" x14ac:dyDescent="0.2">
      <c r="A24" s="18" t="s">
        <v>3</v>
      </c>
      <c r="B24" s="19"/>
      <c r="C24" s="20"/>
      <c r="E24" s="18" t="s">
        <v>3</v>
      </c>
      <c r="F24" s="19"/>
      <c r="G24" s="20"/>
    </row>
    <row r="25" spans="1:16" ht="23.25" customHeight="1" thickBot="1" x14ac:dyDescent="0.25">
      <c r="A25" s="22">
        <v>1</v>
      </c>
      <c r="B25" s="23" t="str">
        <f>VLOOKUP($A$25,'[1]300 HT AND SG'!$A$4:$H$103,7,FALSE)</f>
        <v>Peter VM</v>
      </c>
      <c r="C25" s="24">
        <f>VLOOKUP($A$9,'[1]300 HT AND SG'!$A$4:$H$103,2,FALSE)</f>
        <v>1.4390000000000001</v>
      </c>
      <c r="E25" s="22">
        <v>1</v>
      </c>
      <c r="F25" s="23" t="e">
        <f>VLOOKUP($E$25,'[1]300 HT AND SG'!$C$4:$H$103,5,FALSE)</f>
        <v>#N/A</v>
      </c>
      <c r="G25" s="24" t="e">
        <f>VLOOKUP($A$9,'[1]300 HT AND SG'!$C$4:$H$103,2,FALSE)</f>
        <v>#N/A</v>
      </c>
    </row>
    <row r="26" spans="1:16" x14ac:dyDescent="0.2">
      <c r="A26" s="26" t="s">
        <v>6</v>
      </c>
      <c r="B26" s="27"/>
      <c r="C26" s="28"/>
      <c r="E26" s="26" t="s">
        <v>6</v>
      </c>
      <c r="F26" s="27"/>
      <c r="G26" s="28"/>
      <c r="J26" s="21" t="s">
        <v>10</v>
      </c>
      <c r="K26" s="21"/>
      <c r="L26" s="21"/>
      <c r="M26" s="21"/>
      <c r="N26" s="21" t="s">
        <v>11</v>
      </c>
      <c r="O26" s="21"/>
      <c r="P26" s="21"/>
    </row>
    <row r="27" spans="1:16" ht="23.25" customHeight="1" thickBot="1" x14ac:dyDescent="0.25">
      <c r="A27" s="29">
        <v>1</v>
      </c>
      <c r="B27" s="30" t="str">
        <f>VLOOKUP(A27,Presentations!$J$29:$M$38,3,FALSE)</f>
        <v>Edward McGrann</v>
      </c>
      <c r="C27" s="31">
        <f>VLOOKUP(A27,Presentations!$J$29:$M$38,4,FALSE)</f>
        <v>58.01</v>
      </c>
      <c r="E27" s="29">
        <v>1</v>
      </c>
      <c r="F27" s="30" t="e">
        <f>VLOOKUP(E27,Presentations!N29:P38,2,FALSE)</f>
        <v>#N/A</v>
      </c>
      <c r="G27" s="31" t="e">
        <f>VLOOKUP(E27,Presentations!$N$29:$P$38,3,FALSE)</f>
        <v>#N/A</v>
      </c>
      <c r="J27" s="25"/>
      <c r="K27" s="25"/>
      <c r="L27" s="25"/>
      <c r="M27" s="25"/>
      <c r="N27" s="25"/>
      <c r="O27" s="25"/>
      <c r="P27" s="25"/>
    </row>
    <row r="28" spans="1:16" ht="13.5" thickBot="1" x14ac:dyDescent="0.25">
      <c r="J28" s="25"/>
      <c r="K28" s="25"/>
      <c r="L28" s="25"/>
      <c r="M28" s="25"/>
      <c r="N28" s="25"/>
      <c r="O28" s="25"/>
      <c r="P28" s="25"/>
    </row>
    <row r="29" spans="1:16" ht="23.25" customHeight="1" thickBot="1" x14ac:dyDescent="0.25">
      <c r="A29" s="39" t="s">
        <v>7</v>
      </c>
      <c r="B29" s="40"/>
      <c r="C29" s="40"/>
      <c r="D29" s="40"/>
      <c r="E29" s="40"/>
      <c r="F29" s="40"/>
      <c r="G29" s="40"/>
      <c r="J29" s="32">
        <v>1</v>
      </c>
      <c r="K29" s="33">
        <v>1</v>
      </c>
      <c r="L29" s="34" t="str">
        <f>VLOOKUP(K29,'[1]300 HT AND SG'!$AN$4:$AS$103,3,FALSE)</f>
        <v>Edward McGrann</v>
      </c>
      <c r="M29" s="35">
        <f>VLOOKUP(K29,'[1]300 HT AND SG'!$AN$4:$AS$103,4,FALSE)</f>
        <v>58.01</v>
      </c>
      <c r="N29" s="36">
        <v>1</v>
      </c>
      <c r="O29" s="34" t="e">
        <f>VLOOKUP(K29,'[1]300 HT AND SG'!$AT$4:$AY$103,3,FALSE)</f>
        <v>#N/A</v>
      </c>
      <c r="P29" s="35" t="e">
        <f>VLOOKUP(K29,'[1]300 HT AND SG'!$AT$4:$AY$103,4,FALSE)</f>
        <v>#N/A</v>
      </c>
    </row>
    <row r="30" spans="1:16" ht="24" customHeight="1" thickBot="1" x14ac:dyDescent="0.25">
      <c r="A30" s="43">
        <v>1</v>
      </c>
      <c r="B30" s="44" t="str">
        <f>VLOOKUP(A30,'[1]300 HT AND SG'!$CF$4:$CH$103,2,FALSE)</f>
        <v>Keegan McGrann JNR</v>
      </c>
      <c r="C30" s="44"/>
      <c r="D30" s="44"/>
      <c r="E30" s="44"/>
      <c r="F30" s="45">
        <f>VLOOKUP(A30,'[1]300 HT AND SG'!$CF$4:$CH$103,3,FALSE)</f>
        <v>238.02999999999997</v>
      </c>
      <c r="G30" s="46"/>
      <c r="J30" s="32"/>
      <c r="K30" s="33">
        <v>2</v>
      </c>
      <c r="L30" s="34" t="str">
        <f>VLOOKUP(K30,'[1]300 HT AND SG'!$AN$4:$AS$103,3,FALSE)</f>
        <v>-</v>
      </c>
      <c r="M30" s="35" t="str">
        <f>VLOOKUP(K30,'[1]300 HT AND SG'!$AN$4:$AS$103,4,FALSE)</f>
        <v>-</v>
      </c>
      <c r="N30" s="32"/>
      <c r="O30" s="34" t="e">
        <f>VLOOKUP(K30,'[1]300 HT AND SG'!$AT$4:$AY$103,3,FALSE)</f>
        <v>#N/A</v>
      </c>
      <c r="P30" s="35" t="e">
        <f>VLOOKUP(K30,'[1]300 HT AND SG'!$AT$4:$AY$103,4,FALSE)</f>
        <v>#N/A</v>
      </c>
    </row>
    <row r="31" spans="1:16" ht="21.75" customHeight="1" thickBot="1" x14ac:dyDescent="0.25">
      <c r="A31" s="47">
        <v>2</v>
      </c>
      <c r="B31" s="44" t="e">
        <f>VLOOKUP(A31,'[1]300 HT AND SG'!$CF$4:$CH$103,2,FALSE)</f>
        <v>#N/A</v>
      </c>
      <c r="C31" s="44"/>
      <c r="D31" s="44"/>
      <c r="E31" s="44"/>
      <c r="F31" s="45" t="e">
        <f>VLOOKUP(A31,'[1]300 HT AND SG'!$CF$4:$CH$103,3,FALSE)</f>
        <v>#N/A</v>
      </c>
      <c r="G31" s="46"/>
      <c r="J31" s="32"/>
      <c r="K31" s="33">
        <v>3</v>
      </c>
      <c r="L31" s="34" t="str">
        <f>VLOOKUP(K31,'[1]300 HT AND SG'!$AN$4:$AS$103,3,FALSE)</f>
        <v>-</v>
      </c>
      <c r="M31" s="35" t="str">
        <f>VLOOKUP(K31,'[1]300 HT AND SG'!$AN$4:$AS$103,4,FALSE)</f>
        <v>-</v>
      </c>
      <c r="N31" s="32"/>
      <c r="O31" s="34" t="e">
        <f>VLOOKUP(K31,'[1]300 HT AND SG'!$AT$4:$AY$103,3,FALSE)</f>
        <v>#N/A</v>
      </c>
      <c r="P31" s="35" t="e">
        <f>VLOOKUP(K31,'[1]300 HT AND SG'!$AT$4:$AY$103,4,FALSE)</f>
        <v>#N/A</v>
      </c>
    </row>
    <row r="32" spans="1:16" ht="21.75" customHeight="1" thickBot="1" x14ac:dyDescent="0.25">
      <c r="A32" s="15">
        <v>3</v>
      </c>
      <c r="B32" s="44" t="e">
        <f>VLOOKUP(A32,'[1]300 HT AND SG'!$CF$4:$CH$103,2,FALSE)</f>
        <v>#N/A</v>
      </c>
      <c r="C32" s="44"/>
      <c r="D32" s="44"/>
      <c r="E32" s="44"/>
      <c r="F32" s="45" t="e">
        <f>VLOOKUP(A32,'[1]300 HT AND SG'!$CF$4:$CH$103,3,FALSE)</f>
        <v>#N/A</v>
      </c>
      <c r="G32" s="46"/>
      <c r="J32" s="32"/>
      <c r="K32" s="33">
        <v>4</v>
      </c>
      <c r="L32" s="34" t="str">
        <f>VLOOKUP(K32,'[1]300 HT AND SG'!$AN$4:$AS$103,3,FALSE)</f>
        <v>-</v>
      </c>
      <c r="M32" s="35" t="str">
        <f>VLOOKUP(K32,'[1]300 HT AND SG'!$AN$4:$AS$103,4,FALSE)</f>
        <v>-</v>
      </c>
      <c r="N32" s="32"/>
      <c r="O32" s="34" t="e">
        <f>VLOOKUP(K32,'[1]300 HT AND SG'!$AT$4:$AY$103,3,FALSE)</f>
        <v>#N/A</v>
      </c>
      <c r="P32" s="35" t="e">
        <f>VLOOKUP(K32,'[1]300 HT AND SG'!$AT$4:$AY$103,4,FALSE)</f>
        <v>#N/A</v>
      </c>
    </row>
    <row r="33" spans="1:16" ht="24.75" customHeight="1" thickBot="1" x14ac:dyDescent="0.25">
      <c r="J33" s="32"/>
      <c r="K33" s="33">
        <v>5</v>
      </c>
      <c r="L33" s="34" t="str">
        <f>VLOOKUP(K33,'[1]300 HT AND SG'!$AN$4:$AS$103,3,FALSE)</f>
        <v>-</v>
      </c>
      <c r="M33" s="35" t="str">
        <f>VLOOKUP(K33,'[1]300 HT AND SG'!$AN$4:$AS$103,4,FALSE)</f>
        <v>-</v>
      </c>
      <c r="N33" s="32"/>
      <c r="O33" s="34" t="e">
        <f>VLOOKUP(K33,'[1]300 HT AND SG'!$AT$4:$AY$103,3,FALSE)</f>
        <v>#N/A</v>
      </c>
      <c r="P33" s="35" t="e">
        <f>VLOOKUP(K33,'[1]300 HT AND SG'!$AT$4:$AY$103,4,FALSE)</f>
        <v>#N/A</v>
      </c>
    </row>
    <row r="34" spans="1:16" ht="18.75" customHeight="1" x14ac:dyDescent="0.2">
      <c r="A34" s="53" t="s">
        <v>12</v>
      </c>
      <c r="B34" s="54"/>
      <c r="C34" s="54"/>
      <c r="D34" s="54"/>
      <c r="E34" s="54"/>
      <c r="F34" s="54"/>
      <c r="G34" s="55"/>
      <c r="J34" s="32"/>
      <c r="K34" s="33">
        <v>6</v>
      </c>
      <c r="L34" s="34" t="str">
        <f>VLOOKUP(K34,'[1]300 HT AND SG'!$AN$4:$AS$103,3,FALSE)</f>
        <v>-</v>
      </c>
      <c r="M34" s="35" t="str">
        <f>VLOOKUP(K34,'[1]300 HT AND SG'!$AN$4:$AS$103,4,FALSE)</f>
        <v>-</v>
      </c>
      <c r="N34" s="32"/>
      <c r="O34" s="34" t="e">
        <f>VLOOKUP(K34,'[1]300 HT AND SG'!$AT$4:$AY$103,3,FALSE)</f>
        <v>#N/A</v>
      </c>
      <c r="P34" s="35" t="e">
        <f>VLOOKUP(K34,'[1]300 HT AND SG'!$AT$4:$AY$103,4,FALSE)</f>
        <v>#N/A</v>
      </c>
    </row>
    <row r="35" spans="1:16" ht="18.75" customHeight="1" x14ac:dyDescent="0.2">
      <c r="A35" s="56"/>
      <c r="B35" s="57"/>
      <c r="C35" s="57"/>
      <c r="D35" s="57"/>
      <c r="E35" s="57"/>
      <c r="F35" s="57"/>
      <c r="G35" s="58"/>
      <c r="J35" s="32"/>
      <c r="K35" s="33">
        <v>7</v>
      </c>
      <c r="L35" s="34" t="str">
        <f>VLOOKUP(K35,'[1]300 HT AND SG'!$AN$4:$AS$103,3,FALSE)</f>
        <v>-</v>
      </c>
      <c r="M35" s="35" t="str">
        <f>VLOOKUP(K35,'[1]300 HT AND SG'!$AN$4:$AS$103,4,FALSE)</f>
        <v>-</v>
      </c>
      <c r="N35" s="32"/>
      <c r="O35" s="34" t="e">
        <f>VLOOKUP(K35,'[1]300 HT AND SG'!$AT$4:$AY$103,3,FALSE)</f>
        <v>#N/A</v>
      </c>
      <c r="P35" s="35" t="e">
        <f>VLOOKUP(K35,'[1]300 HT AND SG'!$AT$4:$AY$103,4,FALSE)</f>
        <v>#N/A</v>
      </c>
    </row>
    <row r="36" spans="1:16" ht="30.75" customHeight="1" x14ac:dyDescent="0.2">
      <c r="A36" s="59">
        <v>1</v>
      </c>
      <c r="B36" s="60" t="str">
        <f>VLOOKUP($A36,'Two Day Leaderboard'!$A$4:$O$103,3,FALSE)</f>
        <v>Vince Vaina</v>
      </c>
      <c r="C36" s="60"/>
      <c r="D36" s="60"/>
      <c r="E36" s="60"/>
      <c r="F36" s="61">
        <f>VLOOKUP($A36,'Two Day Leaderboard'!$A$4:$O$103,14,FALSE)</f>
        <v>519.10252680600013</v>
      </c>
      <c r="G36" s="62"/>
      <c r="J36" s="32"/>
      <c r="K36" s="33">
        <v>8</v>
      </c>
      <c r="L36" s="34" t="str">
        <f>VLOOKUP(K36,'[1]300 HT AND SG'!$AN$4:$AS$103,3,FALSE)</f>
        <v>-</v>
      </c>
      <c r="M36" s="35" t="str">
        <f>VLOOKUP(K36,'[1]300 HT AND SG'!$AN$4:$AS$103,4,FALSE)</f>
        <v>-</v>
      </c>
      <c r="N36" s="32"/>
      <c r="O36" s="34" t="e">
        <f>VLOOKUP(K36,'[1]300 HT AND SG'!$AT$4:$AY$103,3,FALSE)</f>
        <v>#N/A</v>
      </c>
      <c r="P36" s="35" t="e">
        <f>VLOOKUP(K36,'[1]300 HT AND SG'!$AT$4:$AY$103,4,FALSE)</f>
        <v>#N/A</v>
      </c>
    </row>
    <row r="37" spans="1:16" ht="30.75" customHeight="1" x14ac:dyDescent="0.2">
      <c r="A37" s="59">
        <v>2</v>
      </c>
      <c r="B37" s="60" t="str">
        <f>VLOOKUP($A37,'Two Day Leaderboard'!$A$4:$O$103,3,FALSE)</f>
        <v>Ken Perrin</v>
      </c>
      <c r="C37" s="60"/>
      <c r="D37" s="60"/>
      <c r="E37" s="60"/>
      <c r="F37" s="61">
        <f>VLOOKUP($A37,'Two Day Leaderboard'!$A$4:$O$103,14,FALSE)</f>
        <v>503.04331009999999</v>
      </c>
      <c r="G37" s="62"/>
      <c r="J37" s="32"/>
      <c r="K37" s="33">
        <v>9</v>
      </c>
      <c r="L37" s="34" t="str">
        <f>VLOOKUP(K37,'[1]300 HT AND SG'!$AN$4:$AS$103,3,FALSE)</f>
        <v>-</v>
      </c>
      <c r="M37" s="35" t="str">
        <f>VLOOKUP(K37,'[1]300 HT AND SG'!$AN$4:$AS$103,4,FALSE)</f>
        <v>-</v>
      </c>
      <c r="N37" s="32"/>
      <c r="O37" s="34" t="e">
        <f>VLOOKUP(K37,'[1]300 HT AND SG'!$AT$4:$AY$103,3,FALSE)</f>
        <v>#N/A</v>
      </c>
      <c r="P37" s="35" t="e">
        <f>VLOOKUP(K37,'[1]300 HT AND SG'!$AT$4:$AY$103,4,FALSE)</f>
        <v>#N/A</v>
      </c>
    </row>
    <row r="38" spans="1:16" ht="30.75" customHeight="1" thickBot="1" x14ac:dyDescent="0.25">
      <c r="A38" s="63">
        <v>3</v>
      </c>
      <c r="B38" s="60" t="str">
        <f>VLOOKUP($A38,'Two Day Leaderboard'!$A$4:$O$103,3,FALSE)</f>
        <v>Grant Groves</v>
      </c>
      <c r="C38" s="60"/>
      <c r="D38" s="60"/>
      <c r="E38" s="60"/>
      <c r="F38" s="61">
        <f>VLOOKUP($A38,'Two Day Leaderboard'!$A$4:$O$103,14,FALSE)</f>
        <v>500.07321029999997</v>
      </c>
      <c r="G38" s="62"/>
      <c r="J38" s="48"/>
      <c r="K38" s="49">
        <v>10</v>
      </c>
      <c r="L38" s="34" t="str">
        <f>VLOOKUP(K38,'[1]300 HT AND SG'!$AN$4:$AS$103,3,FALSE)</f>
        <v>-</v>
      </c>
      <c r="M38" s="35" t="str">
        <f>VLOOKUP(K38,'[1]300 HT AND SG'!$AN$4:$AS$103,4,FALSE)</f>
        <v>-</v>
      </c>
      <c r="N38" s="48"/>
      <c r="O38" s="34" t="e">
        <f>VLOOKUP(K38,'[1]300 HT AND SG'!$AT$4:$AY$103,3,FALSE)</f>
        <v>#N/A</v>
      </c>
      <c r="P38" s="35" t="e">
        <f>VLOOKUP(K38,'[1]300 HT AND SG'!$AT$4:$AY$103,4,FALSE)</f>
        <v>#N/A</v>
      </c>
    </row>
  </sheetData>
  <sheetProtection selectLockedCells="1"/>
  <mergeCells count="34">
    <mergeCell ref="B37:E37"/>
    <mergeCell ref="F37:G37"/>
    <mergeCell ref="B38:E38"/>
    <mergeCell ref="F38:G38"/>
    <mergeCell ref="A29:G29"/>
    <mergeCell ref="B30:E30"/>
    <mergeCell ref="B31:E31"/>
    <mergeCell ref="B32:E32"/>
    <mergeCell ref="A34:G35"/>
    <mergeCell ref="B36:E36"/>
    <mergeCell ref="F36:G36"/>
    <mergeCell ref="A24:C24"/>
    <mergeCell ref="E24:G24"/>
    <mergeCell ref="A26:C26"/>
    <mergeCell ref="E26:G26"/>
    <mergeCell ref="J26:M28"/>
    <mergeCell ref="N26:P28"/>
    <mergeCell ref="A13:G13"/>
    <mergeCell ref="B14:E14"/>
    <mergeCell ref="B15:E15"/>
    <mergeCell ref="B16:E16"/>
    <mergeCell ref="A18:G18"/>
    <mergeCell ref="A19:C19"/>
    <mergeCell ref="E19:G19"/>
    <mergeCell ref="A2:G2"/>
    <mergeCell ref="J2:P6"/>
    <mergeCell ref="A3:C3"/>
    <mergeCell ref="E3:G3"/>
    <mergeCell ref="A8:C8"/>
    <mergeCell ref="E8:G8"/>
    <mergeCell ref="J8:M10"/>
    <mergeCell ref="N8:P10"/>
    <mergeCell ref="A10:C10"/>
    <mergeCell ref="E10:G10"/>
  </mergeCells>
  <pageMargins left="0.2" right="0.2" top="0.25" bottom="0.25" header="0.3" footer="0.3"/>
  <pageSetup paperSize="9" scale="96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00197-A450-4BA0-A769-890C9E6F9BA3}">
  <dimension ref="A1:AC103"/>
  <sheetViews>
    <sheetView tabSelected="1" view="pageBreakPreview" topLeftCell="Q1" zoomScale="80" zoomScaleNormal="100" zoomScaleSheetLayoutView="80" workbookViewId="0">
      <selection activeCell="W1" sqref="W1:AD1048576"/>
    </sheetView>
  </sheetViews>
  <sheetFormatPr defaultRowHeight="17.25" customHeight="1" x14ac:dyDescent="0.2"/>
  <cols>
    <col min="1" max="1" width="9.140625" style="64" hidden="1" customWidth="1"/>
    <col min="2" max="2" width="6" style="64" hidden="1" customWidth="1"/>
    <col min="3" max="3" width="24.5703125" style="67" hidden="1" customWidth="1"/>
    <col min="4" max="6" width="9.140625" style="72" hidden="1" customWidth="1"/>
    <col min="7" max="7" width="10.5703125" style="72" hidden="1" customWidth="1"/>
    <col min="8" max="11" width="9.140625" style="102" hidden="1" customWidth="1"/>
    <col min="12" max="13" width="9.140625" style="71" hidden="1" customWidth="1"/>
    <col min="14" max="14" width="9.5703125" style="71" hidden="1" customWidth="1"/>
    <col min="15" max="15" width="5.5703125" style="103" hidden="1" customWidth="1"/>
    <col min="16" max="16" width="9.140625" style="67" hidden="1" customWidth="1"/>
    <col min="17" max="17" width="5.42578125" style="105" customWidth="1"/>
    <col min="18" max="18" width="33.85546875" style="106" customWidth="1"/>
    <col min="19" max="21" width="16.140625" style="107" customWidth="1"/>
    <col min="22" max="22" width="9.5703125" style="105" customWidth="1"/>
    <col min="23" max="23" width="9.140625" style="67" hidden="1" customWidth="1"/>
    <col min="24" max="24" width="9.140625" style="64" hidden="1" customWidth="1"/>
    <col min="25" max="25" width="14.85546875" style="67" hidden="1" customWidth="1"/>
    <col min="26" max="27" width="9.140625" style="64" hidden="1" customWidth="1"/>
    <col min="28" max="28" width="9.140625" style="71" hidden="1" customWidth="1"/>
    <col min="29" max="29" width="9.140625" style="67" hidden="1" customWidth="1"/>
    <col min="30" max="30" width="0" style="67" hidden="1" customWidth="1"/>
    <col min="31" max="16384" width="9.140625" style="67"/>
  </cols>
  <sheetData>
    <row r="1" spans="1:28" ht="30.75" customHeight="1" thickBot="1" x14ac:dyDescent="0.25">
      <c r="B1" s="65" t="str">
        <f>'[1]BENCH DRAW'!A1</f>
        <v>NSW STATE FLY CHAMPIONSHIPS</v>
      </c>
      <c r="C1" s="65"/>
      <c r="D1" s="65"/>
      <c r="E1" s="65"/>
      <c r="F1" s="65"/>
      <c r="G1" s="65"/>
      <c r="H1" s="65"/>
      <c r="I1" s="65"/>
      <c r="J1" s="65"/>
      <c r="K1" s="65"/>
      <c r="L1" s="66">
        <f>'[1]BENCH DRAW'!C2</f>
        <v>43547</v>
      </c>
      <c r="M1" s="66"/>
      <c r="N1" s="66">
        <f>'[1]BENCH DRAW'!H2</f>
        <v>43548</v>
      </c>
      <c r="O1" s="66"/>
      <c r="Q1" s="68" t="str">
        <f>B1</f>
        <v>NSW STATE FLY CHAMPIONSHIPS</v>
      </c>
      <c r="R1" s="69"/>
      <c r="S1" s="69"/>
      <c r="T1" s="69"/>
      <c r="U1" s="69"/>
      <c r="V1" s="70"/>
    </row>
    <row r="2" spans="1:28" ht="36" customHeight="1" thickBot="1" x14ac:dyDescent="0.25">
      <c r="H2" s="73">
        <f>'[1]BENCH DRAW'!A2</f>
        <v>500</v>
      </c>
      <c r="I2" s="73"/>
      <c r="J2" s="73">
        <f>'[1]BENCH DRAW'!F2</f>
        <v>200</v>
      </c>
      <c r="K2" s="73"/>
      <c r="L2" s="74" t="s">
        <v>13</v>
      </c>
      <c r="M2" s="74" t="s">
        <v>13</v>
      </c>
      <c r="N2" s="75" t="s">
        <v>14</v>
      </c>
      <c r="O2" s="76" t="s">
        <v>15</v>
      </c>
      <c r="Q2" s="77">
        <f>N1</f>
        <v>43548</v>
      </c>
      <c r="R2" s="78"/>
      <c r="S2" s="79">
        <f>H2</f>
        <v>500</v>
      </c>
      <c r="T2" s="79">
        <f>J2</f>
        <v>200</v>
      </c>
      <c r="U2" s="80" t="s">
        <v>16</v>
      </c>
      <c r="V2" s="81" t="s">
        <v>15</v>
      </c>
    </row>
    <row r="3" spans="1:28" ht="17.25" customHeight="1" x14ac:dyDescent="0.2">
      <c r="C3" s="67" t="s">
        <v>17</v>
      </c>
      <c r="D3" s="82" t="s">
        <v>18</v>
      </c>
      <c r="E3" s="83" t="s">
        <v>19</v>
      </c>
      <c r="F3" s="84" t="s">
        <v>20</v>
      </c>
      <c r="G3" s="85" t="s">
        <v>21</v>
      </c>
      <c r="H3" s="86" t="s">
        <v>18</v>
      </c>
      <c r="I3" s="86" t="s">
        <v>19</v>
      </c>
      <c r="J3" s="86" t="s">
        <v>20</v>
      </c>
      <c r="K3" s="86" t="s">
        <v>21</v>
      </c>
      <c r="L3" s="87">
        <f>H2</f>
        <v>500</v>
      </c>
      <c r="M3" s="88">
        <f>J2</f>
        <v>200</v>
      </c>
      <c r="N3" s="75"/>
      <c r="O3" s="76"/>
      <c r="Q3" s="89"/>
      <c r="R3" s="90"/>
      <c r="S3" s="91"/>
      <c r="T3" s="91"/>
      <c r="U3" s="91"/>
      <c r="V3" s="89"/>
      <c r="Z3" s="64">
        <f>H2</f>
        <v>500</v>
      </c>
      <c r="AA3" s="64">
        <f>J2</f>
        <v>200</v>
      </c>
    </row>
    <row r="4" spans="1:28" s="93" customFormat="1" ht="17.25" customHeight="1" x14ac:dyDescent="0.2">
      <c r="A4" s="92">
        <f>O4</f>
        <v>1</v>
      </c>
      <c r="B4" s="92">
        <v>1</v>
      </c>
      <c r="C4" s="93" t="str">
        <f>VLOOKUP($B4,'[1]Totals Sheet'!$A$4:$AC$103,15,0)</f>
        <v>Vince Vaina</v>
      </c>
      <c r="D4" s="94">
        <f>IF(ISERROR($C4),"-",VLOOKUP($B4,'[1]Totals Sheet'!$A$4:$AC$103,16,0))</f>
        <v>234.01999999999998</v>
      </c>
      <c r="E4" s="94">
        <f>IF(ISERROR($C4),"-",VLOOKUP($B4,'[1]Totals Sheet'!$A$4:$AC$103,17,0))</f>
        <v>268.06</v>
      </c>
      <c r="F4" s="94">
        <f>IF(ISERROR($C4),"-",VLOOKUP($B4,'[1]Totals Sheet'!$A$4:$AC$103,18,0))</f>
        <v>251.04</v>
      </c>
      <c r="G4" s="94" t="e">
        <f>IF(ISERROR($C4),"-",VLOOKUP($B4,'[1]Totals Sheet'!$A$4:$AC$103,19,0))</f>
        <v>#N/A</v>
      </c>
      <c r="H4" s="95">
        <f>IF(ISERROR($C4),"-",VLOOKUP($B4,'[1]Totals Sheet'!$A$4:$AC$103,20,0))</f>
        <v>234.01999999999998</v>
      </c>
      <c r="I4" s="95">
        <f>IF(ISERROR($C4),"-",VLOOKUP($B4,'[1]Totals Sheet'!$A$4:$AC$103,21,0))</f>
        <v>268.06</v>
      </c>
      <c r="J4" s="95">
        <f>IF(ISERROR($C4),"-",VLOOKUP($B4,'[1]Totals Sheet'!$A$4:$AC$103,22,0))</f>
        <v>251.04</v>
      </c>
      <c r="K4" s="95" t="str">
        <f>IF(ISERROR($C4),"-",VLOOKUP($B4,'[1]Totals Sheet'!$A$4:$AC$103,23,0))</f>
        <v>-</v>
      </c>
      <c r="L4" s="96">
        <f>IF(ISERROR($C4),"-",VLOOKUP($B4,'[1]Totals Sheet'!$A$4:$AC$103,24,0))</f>
        <v>268.06</v>
      </c>
      <c r="M4" s="96">
        <f>IF(ISERROR($C4),"-",VLOOKUP($B4,'[1]Totals Sheet'!$A$4:$AC$103,25,0))</f>
        <v>251.04</v>
      </c>
      <c r="N4" s="96">
        <f>IF(ISERROR($C4),"-",VLOOKUP($B4,'[1]Totals Sheet'!$A$4:$AC$103,28,0))</f>
        <v>519.10252680600013</v>
      </c>
      <c r="O4" s="97">
        <f>Q4</f>
        <v>1</v>
      </c>
      <c r="Q4" s="98">
        <f>IF(R4="-","-",RANK(U4,$U$4:$U$103,0))</f>
        <v>1</v>
      </c>
      <c r="R4" s="99" t="str">
        <f>IF(C4=C5,"-",C4)</f>
        <v>Vince Vaina</v>
      </c>
      <c r="S4" s="100">
        <f>IF(R4="-","-",L4)</f>
        <v>268.06</v>
      </c>
      <c r="T4" s="100">
        <f>IF(R4="-","-",M4)</f>
        <v>251.04</v>
      </c>
      <c r="U4" s="100">
        <f>IF(R4="-","-",S4+T4)</f>
        <v>519.1</v>
      </c>
      <c r="V4" s="101">
        <f>Q4</f>
        <v>1</v>
      </c>
      <c r="X4" s="92">
        <f>COUNTIF($C$4:C4,C4)</f>
        <v>1</v>
      </c>
      <c r="Y4" s="93" t="str">
        <f>IF(X4&lt;2,C4,"-")</f>
        <v>Vince Vaina</v>
      </c>
      <c r="Z4" s="92">
        <f>IF(X4&lt;2,MAX(H4,I4),"-")</f>
        <v>268.06</v>
      </c>
      <c r="AA4" s="92">
        <f>IF(X4&lt;2,MAX(J4,K4),"-")</f>
        <v>251.04</v>
      </c>
      <c r="AB4" s="96">
        <f>IF(X4&lt;2,Z4+AA4,"-")</f>
        <v>519.1</v>
      </c>
    </row>
    <row r="5" spans="1:28" ht="17.25" customHeight="1" x14ac:dyDescent="0.2">
      <c r="A5" s="92" t="str">
        <f t="shared" ref="A5:A68" si="0">O5</f>
        <v>-</v>
      </c>
      <c r="B5" s="64">
        <v>2</v>
      </c>
      <c r="C5" s="67" t="str">
        <f>VLOOKUP($B5,'[1]Totals Sheet'!$A$4:$AC$103,15,0)</f>
        <v>Ken Perrin</v>
      </c>
      <c r="D5" s="72">
        <f>IF(ISERROR($C5),"-",VLOOKUP($B5,'[1]Totals Sheet'!$A$4:$AC$103,16,0))</f>
        <v>261.01</v>
      </c>
      <c r="E5" s="72">
        <f>IF(ISERROR($C5),"-",VLOOKUP($B5,'[1]Totals Sheet'!$A$4:$AC$103,17,0))</f>
        <v>246.05</v>
      </c>
      <c r="F5" s="72">
        <f>IF(ISERROR($C5),"-",VLOOKUP($B5,'[1]Totals Sheet'!$A$4:$AC$103,18,0))</f>
        <v>242.03</v>
      </c>
      <c r="G5" s="72" t="e">
        <f>IF(ISERROR($C5),"-",VLOOKUP($B5,'[1]Totals Sheet'!$A$4:$AC$103,19,0))</f>
        <v>#N/A</v>
      </c>
      <c r="H5" s="102">
        <f>IF(ISERROR($C5),"-",VLOOKUP($B5,'[1]Totals Sheet'!$A$4:$AC$103,20,0))</f>
        <v>261.01</v>
      </c>
      <c r="I5" s="102">
        <f>IF(ISERROR($C5),"-",VLOOKUP($B5,'[1]Totals Sheet'!$A$4:$AC$103,21,0))</f>
        <v>246.05</v>
      </c>
      <c r="J5" s="102">
        <f>IF(ISERROR($C5),"-",VLOOKUP($B5,'[1]Totals Sheet'!$A$4:$AC$103,22,0))</f>
        <v>242.03</v>
      </c>
      <c r="K5" s="102" t="str">
        <f>IF(ISERROR($C5),"-",VLOOKUP($B5,'[1]Totals Sheet'!$A$4:$AC$103,23,0))</f>
        <v>-</v>
      </c>
      <c r="L5" s="71">
        <f>IF(ISERROR($C5),"-",VLOOKUP($B5,'[1]Totals Sheet'!$A$4:$AC$103,24,0))</f>
        <v>261.01</v>
      </c>
      <c r="M5" s="71">
        <f>IF(ISERROR($C5),"-",VLOOKUP($B5,'[1]Totals Sheet'!$A$4:$AC$103,25,0))</f>
        <v>242.03</v>
      </c>
      <c r="N5" s="71">
        <f>IF(ISERROR($C5),"-",VLOOKUP($B5,'[1]Totals Sheet'!$A$4:$AC$103,28,0))</f>
        <v>503.04391010000001</v>
      </c>
      <c r="O5" s="103" t="str">
        <f t="shared" ref="O5:O68" si="1">Q5</f>
        <v>-</v>
      </c>
      <c r="Q5" s="104" t="str">
        <f t="shared" ref="Q5:Q68" si="2">IF(R5="-","-",RANK(U5,$U$4:$U$103,0))</f>
        <v>-</v>
      </c>
      <c r="R5" s="90" t="str">
        <f t="shared" ref="R5:R68" si="3">IF(C5=C6,"-",C5)</f>
        <v>-</v>
      </c>
      <c r="S5" s="91" t="str">
        <f t="shared" ref="S5:S68" si="4">IF(R5="-","-",L5)</f>
        <v>-</v>
      </c>
      <c r="T5" s="91" t="str">
        <f t="shared" ref="T5:T68" si="5">IF(R5="-","-",M5)</f>
        <v>-</v>
      </c>
      <c r="U5" s="91" t="str">
        <f t="shared" ref="U5:U68" si="6">IF(R5="-","-",S5+T5)</f>
        <v>-</v>
      </c>
      <c r="V5" s="89" t="str">
        <f t="shared" ref="V5:V68" si="7">Q5</f>
        <v>-</v>
      </c>
      <c r="X5" s="92">
        <f>COUNTIF($C$4:C5,C5)</f>
        <v>1</v>
      </c>
      <c r="Y5" s="93" t="str">
        <f t="shared" ref="Y5:Y68" si="8">IF(X5&lt;2,C5,"-")</f>
        <v>Ken Perrin</v>
      </c>
      <c r="Z5" s="92">
        <f t="shared" ref="Z5:Z68" si="9">IF(X5&lt;2,MAX(H5,I5),"-")</f>
        <v>261.01</v>
      </c>
      <c r="AA5" s="92">
        <f t="shared" ref="AA5:AA68" si="10">IF(X5&lt;2,MAX(J5,K5),"-")</f>
        <v>242.03</v>
      </c>
      <c r="AB5" s="96">
        <f>IF(X5&lt;2,Z5+AA5,"-")</f>
        <v>503.03999999999996</v>
      </c>
    </row>
    <row r="6" spans="1:28" s="93" customFormat="1" ht="17.25" customHeight="1" x14ac:dyDescent="0.2">
      <c r="A6" s="92">
        <f t="shared" si="0"/>
        <v>2</v>
      </c>
      <c r="B6" s="92">
        <v>3</v>
      </c>
      <c r="C6" s="93" t="str">
        <f>VLOOKUP($B6,'[1]Totals Sheet'!$A$4:$AC$103,15,0)</f>
        <v>Ken Perrin</v>
      </c>
      <c r="D6" s="94">
        <f>IF(ISERROR($C6),"-",VLOOKUP($B6,'[1]Totals Sheet'!$A$4:$AC$103,16,0))</f>
        <v>261.01</v>
      </c>
      <c r="E6" s="94">
        <f>IF(ISERROR($C6),"-",VLOOKUP($B6,'[1]Totals Sheet'!$A$4:$AC$103,17,0))</f>
        <v>246.05</v>
      </c>
      <c r="F6" s="94">
        <f>IF(ISERROR($C6),"-",VLOOKUP($B6,'[1]Totals Sheet'!$A$4:$AC$103,18,0))</f>
        <v>242.03</v>
      </c>
      <c r="G6" s="94" t="e">
        <f>IF(ISERROR($C6),"-",VLOOKUP($B6,'[1]Totals Sheet'!$A$4:$AC$103,19,0))</f>
        <v>#N/A</v>
      </c>
      <c r="H6" s="95">
        <f>IF(ISERROR($C6),"-",VLOOKUP($B6,'[1]Totals Sheet'!$A$4:$AC$103,20,0))</f>
        <v>261.01</v>
      </c>
      <c r="I6" s="95">
        <f>IF(ISERROR($C6),"-",VLOOKUP($B6,'[1]Totals Sheet'!$A$4:$AC$103,21,0))</f>
        <v>246.05</v>
      </c>
      <c r="J6" s="95">
        <f>IF(ISERROR($C6),"-",VLOOKUP($B6,'[1]Totals Sheet'!$A$4:$AC$103,22,0))</f>
        <v>242.03</v>
      </c>
      <c r="K6" s="95" t="str">
        <f>IF(ISERROR($C6),"-",VLOOKUP($B6,'[1]Totals Sheet'!$A$4:$AC$103,23,0))</f>
        <v>-</v>
      </c>
      <c r="L6" s="96">
        <f>IF(ISERROR($C6),"-",VLOOKUP($B6,'[1]Totals Sheet'!$A$4:$AC$103,24,0))</f>
        <v>261.01</v>
      </c>
      <c r="M6" s="96">
        <f>IF(ISERROR($C6),"-",VLOOKUP($B6,'[1]Totals Sheet'!$A$4:$AC$103,25,0))</f>
        <v>242.03</v>
      </c>
      <c r="N6" s="96">
        <f>IF(ISERROR($C6),"-",VLOOKUP($B6,'[1]Totals Sheet'!$A$4:$AC$103,28,0))</f>
        <v>503.04331009999999</v>
      </c>
      <c r="O6" s="97">
        <f t="shared" si="1"/>
        <v>2</v>
      </c>
      <c r="Q6" s="98">
        <f t="shared" si="2"/>
        <v>2</v>
      </c>
      <c r="R6" s="99" t="str">
        <f t="shared" si="3"/>
        <v>Ken Perrin</v>
      </c>
      <c r="S6" s="100">
        <f t="shared" si="4"/>
        <v>261.01</v>
      </c>
      <c r="T6" s="100">
        <f t="shared" si="5"/>
        <v>242.03</v>
      </c>
      <c r="U6" s="100">
        <f t="shared" si="6"/>
        <v>503.03999999999996</v>
      </c>
      <c r="V6" s="101">
        <f t="shared" si="7"/>
        <v>2</v>
      </c>
      <c r="X6" s="92">
        <f>COUNTIF($C$4:C6,C6)</f>
        <v>2</v>
      </c>
      <c r="Y6" s="93" t="str">
        <f t="shared" si="8"/>
        <v>-</v>
      </c>
      <c r="Z6" s="92" t="str">
        <f t="shared" si="9"/>
        <v>-</v>
      </c>
      <c r="AA6" s="92" t="str">
        <f t="shared" si="10"/>
        <v>-</v>
      </c>
      <c r="AB6" s="96" t="str">
        <f t="shared" ref="AB6:AB69" si="11">IF(X6&lt;2,Z6+AA6,"-")</f>
        <v>-</v>
      </c>
    </row>
    <row r="7" spans="1:28" ht="17.25" customHeight="1" x14ac:dyDescent="0.2">
      <c r="A7" s="92">
        <f t="shared" si="0"/>
        <v>3</v>
      </c>
      <c r="B7" s="64">
        <v>4</v>
      </c>
      <c r="C7" s="67" t="str">
        <f>VLOOKUP($B7,'[1]Totals Sheet'!$A$4:$AC$103,15,0)</f>
        <v>Grant Groves</v>
      </c>
      <c r="D7" s="72">
        <f>IF(ISERROR($C7),"-",VLOOKUP($B7,'[1]Totals Sheet'!$A$4:$AC$103,16,0))</f>
        <v>261.02999999999997</v>
      </c>
      <c r="E7" s="72">
        <f>IF(ISERROR($C7),"-",VLOOKUP($B7,'[1]Totals Sheet'!$A$4:$AC$103,17,0))</f>
        <v>256.02999999999997</v>
      </c>
      <c r="F7" s="72">
        <f>IF(ISERROR($C7),"-",VLOOKUP($B7,'[1]Totals Sheet'!$A$4:$AC$103,18,0))</f>
        <v>239.04</v>
      </c>
      <c r="G7" s="72" t="e">
        <f>IF(ISERROR($C7),"-",VLOOKUP($B7,'[1]Totals Sheet'!$A$4:$AC$103,19,0))</f>
        <v>#N/A</v>
      </c>
      <c r="H7" s="102">
        <f>IF(ISERROR($C7),"-",VLOOKUP($B7,'[1]Totals Sheet'!$A$4:$AC$103,20,0))</f>
        <v>261.02999999999997</v>
      </c>
      <c r="I7" s="102">
        <f>IF(ISERROR($C7),"-",VLOOKUP($B7,'[1]Totals Sheet'!$A$4:$AC$103,21,0))</f>
        <v>256.02999999999997</v>
      </c>
      <c r="J7" s="102">
        <f>IF(ISERROR($C7),"-",VLOOKUP($B7,'[1]Totals Sheet'!$A$4:$AC$103,22,0))</f>
        <v>239.04</v>
      </c>
      <c r="K7" s="102" t="str">
        <f>IF(ISERROR($C7),"-",VLOOKUP($B7,'[1]Totals Sheet'!$A$4:$AC$103,23,0))</f>
        <v>-</v>
      </c>
      <c r="L7" s="71">
        <f>IF(ISERROR($C7),"-",VLOOKUP($B7,'[1]Totals Sheet'!$A$4:$AC$103,24,0))</f>
        <v>261.02999999999997</v>
      </c>
      <c r="M7" s="71">
        <f>IF(ISERROR($C7),"-",VLOOKUP($B7,'[1]Totals Sheet'!$A$4:$AC$103,25,0))</f>
        <v>239.04</v>
      </c>
      <c r="N7" s="71">
        <f>IF(ISERROR($C7),"-",VLOOKUP($B7,'[1]Totals Sheet'!$A$4:$AC$103,28,0))</f>
        <v>500.07321029999997</v>
      </c>
      <c r="O7" s="103">
        <f t="shared" si="1"/>
        <v>3</v>
      </c>
      <c r="Q7" s="104">
        <f t="shared" si="2"/>
        <v>3</v>
      </c>
      <c r="R7" s="90" t="str">
        <f t="shared" si="3"/>
        <v>Grant Groves</v>
      </c>
      <c r="S7" s="91">
        <f t="shared" si="4"/>
        <v>261.02999999999997</v>
      </c>
      <c r="T7" s="91">
        <f t="shared" si="5"/>
        <v>239.04</v>
      </c>
      <c r="U7" s="91">
        <f t="shared" si="6"/>
        <v>500.06999999999994</v>
      </c>
      <c r="V7" s="89">
        <f t="shared" si="7"/>
        <v>3</v>
      </c>
      <c r="X7" s="92">
        <f>COUNTIF($C$4:C7,C7)</f>
        <v>1</v>
      </c>
      <c r="Y7" s="93" t="str">
        <f t="shared" si="8"/>
        <v>Grant Groves</v>
      </c>
      <c r="Z7" s="92">
        <f t="shared" si="9"/>
        <v>261.02999999999997</v>
      </c>
      <c r="AA7" s="92">
        <f t="shared" si="10"/>
        <v>239.04</v>
      </c>
      <c r="AB7" s="96">
        <f t="shared" si="11"/>
        <v>500.06999999999994</v>
      </c>
    </row>
    <row r="8" spans="1:28" s="93" customFormat="1" ht="17.25" customHeight="1" x14ac:dyDescent="0.2">
      <c r="A8" s="92">
        <f t="shared" si="0"/>
        <v>4</v>
      </c>
      <c r="B8" s="92">
        <v>5</v>
      </c>
      <c r="C8" s="93" t="str">
        <f>VLOOKUP($B8,'[1]Totals Sheet'!$A$4:$AC$103,15,0)</f>
        <v>Les Fraser LH</v>
      </c>
      <c r="D8" s="94">
        <f>IF(ISERROR($C8),"-",VLOOKUP($B8,'[1]Totals Sheet'!$A$4:$AC$103,16,0))</f>
        <v>262.05</v>
      </c>
      <c r="E8" s="94">
        <f>IF(ISERROR($C8),"-",VLOOKUP($B8,'[1]Totals Sheet'!$A$4:$AC$103,17,0))</f>
        <v>249.05999999999997</v>
      </c>
      <c r="F8" s="94">
        <f>IF(ISERROR($C8),"-",VLOOKUP($B8,'[1]Totals Sheet'!$A$4:$AC$103,18,0))</f>
        <v>236.04</v>
      </c>
      <c r="G8" s="94" t="e">
        <f>IF(ISERROR($C8),"-",VLOOKUP($B8,'[1]Totals Sheet'!$A$4:$AC$103,19,0))</f>
        <v>#N/A</v>
      </c>
      <c r="H8" s="95">
        <f>IF(ISERROR($C8),"-",VLOOKUP($B8,'[1]Totals Sheet'!$A$4:$AC$103,20,0))</f>
        <v>262.05</v>
      </c>
      <c r="I8" s="95">
        <f>IF(ISERROR($C8),"-",VLOOKUP($B8,'[1]Totals Sheet'!$A$4:$AC$103,21,0))</f>
        <v>249.05999999999997</v>
      </c>
      <c r="J8" s="95">
        <f>IF(ISERROR($C8),"-",VLOOKUP($B8,'[1]Totals Sheet'!$A$4:$AC$103,22,0))</f>
        <v>236.04</v>
      </c>
      <c r="K8" s="95" t="str">
        <f>IF(ISERROR($C8),"-",VLOOKUP($B8,'[1]Totals Sheet'!$A$4:$AC$103,23,0))</f>
        <v>-</v>
      </c>
      <c r="L8" s="96">
        <f>IF(ISERROR($C8),"-",VLOOKUP($B8,'[1]Totals Sheet'!$A$4:$AC$103,24,0))</f>
        <v>262.05</v>
      </c>
      <c r="M8" s="96">
        <f>IF(ISERROR($C8),"-",VLOOKUP($B8,'[1]Totals Sheet'!$A$4:$AC$103,25,0))</f>
        <v>236.04</v>
      </c>
      <c r="N8" s="96">
        <f>IF(ISERROR($C8),"-",VLOOKUP($B8,'[1]Totals Sheet'!$A$4:$AC$103,28,0))</f>
        <v>498.0931205</v>
      </c>
      <c r="O8" s="97">
        <f t="shared" si="1"/>
        <v>4</v>
      </c>
      <c r="Q8" s="98">
        <f t="shared" si="2"/>
        <v>4</v>
      </c>
      <c r="R8" s="99" t="str">
        <f t="shared" si="3"/>
        <v>Les Fraser LH</v>
      </c>
      <c r="S8" s="100">
        <f t="shared" si="4"/>
        <v>262.05</v>
      </c>
      <c r="T8" s="100">
        <f t="shared" si="5"/>
        <v>236.04</v>
      </c>
      <c r="U8" s="100">
        <f t="shared" si="6"/>
        <v>498.09000000000003</v>
      </c>
      <c r="V8" s="101">
        <f t="shared" si="7"/>
        <v>4</v>
      </c>
      <c r="X8" s="92">
        <f>COUNTIF($C$4:C8,C8)</f>
        <v>1</v>
      </c>
      <c r="Y8" s="93" t="str">
        <f t="shared" si="8"/>
        <v>Les Fraser LH</v>
      </c>
      <c r="Z8" s="92">
        <f t="shared" si="9"/>
        <v>262.05</v>
      </c>
      <c r="AA8" s="92">
        <f t="shared" si="10"/>
        <v>236.04</v>
      </c>
      <c r="AB8" s="96">
        <f t="shared" si="11"/>
        <v>498.09000000000003</v>
      </c>
    </row>
    <row r="9" spans="1:28" ht="17.25" customHeight="1" x14ac:dyDescent="0.2">
      <c r="A9" s="92">
        <f t="shared" si="0"/>
        <v>5</v>
      </c>
      <c r="B9" s="64">
        <v>6</v>
      </c>
      <c r="C9" s="67" t="str">
        <f>VLOOKUP($B9,'[1]Totals Sheet'!$A$4:$AC$103,15,0)</f>
        <v>Micahel Bell</v>
      </c>
      <c r="D9" s="72">
        <f>IF(ISERROR($C9),"-",VLOOKUP($B9,'[1]Totals Sheet'!$A$4:$AC$103,16,0))</f>
        <v>248.04</v>
      </c>
      <c r="E9" s="72">
        <f>IF(ISERROR($C9),"-",VLOOKUP($B9,'[1]Totals Sheet'!$A$4:$AC$103,17,0))</f>
        <v>252.03</v>
      </c>
      <c r="F9" s="72">
        <f>IF(ISERROR($C9),"-",VLOOKUP($B9,'[1]Totals Sheet'!$A$4:$AC$103,18,0))</f>
        <v>240.03</v>
      </c>
      <c r="G9" s="72" t="e">
        <f>IF(ISERROR($C9),"-",VLOOKUP($B9,'[1]Totals Sheet'!$A$4:$AC$103,19,0))</f>
        <v>#N/A</v>
      </c>
      <c r="H9" s="102">
        <f>IF(ISERROR($C9),"-",VLOOKUP($B9,'[1]Totals Sheet'!$A$4:$AC$103,20,0))</f>
        <v>248.04</v>
      </c>
      <c r="I9" s="102">
        <f>IF(ISERROR($C9),"-",VLOOKUP($B9,'[1]Totals Sheet'!$A$4:$AC$103,21,0))</f>
        <v>252.03</v>
      </c>
      <c r="J9" s="102">
        <f>IF(ISERROR($C9),"-",VLOOKUP($B9,'[1]Totals Sheet'!$A$4:$AC$103,22,0))</f>
        <v>240.03</v>
      </c>
      <c r="K9" s="102" t="str">
        <f>IF(ISERROR($C9),"-",VLOOKUP($B9,'[1]Totals Sheet'!$A$4:$AC$103,23,0))</f>
        <v>-</v>
      </c>
      <c r="L9" s="71">
        <f>IF(ISERROR($C9),"-",VLOOKUP($B9,'[1]Totals Sheet'!$A$4:$AC$103,24,0))</f>
        <v>252.03</v>
      </c>
      <c r="M9" s="71">
        <f>IF(ISERROR($C9),"-",VLOOKUP($B9,'[1]Totals Sheet'!$A$4:$AC$103,25,0))</f>
        <v>240.03</v>
      </c>
      <c r="N9" s="71">
        <f>IF(ISERROR($C9),"-",VLOOKUP($B9,'[1]Totals Sheet'!$A$4:$AC$103,28,0))</f>
        <v>492.06172520300004</v>
      </c>
      <c r="O9" s="103">
        <f t="shared" si="1"/>
        <v>5</v>
      </c>
      <c r="Q9" s="104">
        <f t="shared" si="2"/>
        <v>5</v>
      </c>
      <c r="R9" s="90" t="str">
        <f t="shared" si="3"/>
        <v>Micahel Bell</v>
      </c>
      <c r="S9" s="91">
        <f t="shared" si="4"/>
        <v>252.03</v>
      </c>
      <c r="T9" s="91">
        <f t="shared" si="5"/>
        <v>240.03</v>
      </c>
      <c r="U9" s="91">
        <f t="shared" si="6"/>
        <v>492.06</v>
      </c>
      <c r="V9" s="89">
        <f t="shared" si="7"/>
        <v>5</v>
      </c>
      <c r="X9" s="92">
        <f>COUNTIF($C$4:C9,C9)</f>
        <v>1</v>
      </c>
      <c r="Y9" s="93" t="str">
        <f t="shared" si="8"/>
        <v>Micahel Bell</v>
      </c>
      <c r="Z9" s="92">
        <f t="shared" si="9"/>
        <v>252.03</v>
      </c>
      <c r="AA9" s="92">
        <f t="shared" si="10"/>
        <v>240.03</v>
      </c>
      <c r="AB9" s="96">
        <f t="shared" si="11"/>
        <v>492.06</v>
      </c>
    </row>
    <row r="10" spans="1:28" s="93" customFormat="1" ht="17.25" customHeight="1" x14ac:dyDescent="0.2">
      <c r="A10" s="92" t="str">
        <f t="shared" si="0"/>
        <v>-</v>
      </c>
      <c r="B10" s="92">
        <v>7</v>
      </c>
      <c r="C10" s="93" t="str">
        <f>VLOOKUP($B10,'[1]Totals Sheet'!$A$4:$AC$103,15,0)</f>
        <v>Tim Pavey LH</v>
      </c>
      <c r="D10" s="94">
        <f>IF(ISERROR($C10),"-",VLOOKUP($B10,'[1]Totals Sheet'!$A$4:$AC$103,16,0))</f>
        <v>250.04</v>
      </c>
      <c r="E10" s="94">
        <f>IF(ISERROR($C10),"-",VLOOKUP($B10,'[1]Totals Sheet'!$A$4:$AC$103,17,0))</f>
        <v>251.04</v>
      </c>
      <c r="F10" s="94">
        <f>IF(ISERROR($C10),"-",VLOOKUP($B10,'[1]Totals Sheet'!$A$4:$AC$103,18,0))</f>
        <v>233.01</v>
      </c>
      <c r="G10" s="94" t="e">
        <f>IF(ISERROR($C10),"-",VLOOKUP($B10,'[1]Totals Sheet'!$A$4:$AC$103,19,0))</f>
        <v>#N/A</v>
      </c>
      <c r="H10" s="95">
        <f>IF(ISERROR($C10),"-",VLOOKUP($B10,'[1]Totals Sheet'!$A$4:$AC$103,20,0))</f>
        <v>250.04</v>
      </c>
      <c r="I10" s="95">
        <f>IF(ISERROR($C10),"-",VLOOKUP($B10,'[1]Totals Sheet'!$A$4:$AC$103,21,0))</f>
        <v>251.04</v>
      </c>
      <c r="J10" s="95">
        <f>IF(ISERROR($C10),"-",VLOOKUP($B10,'[1]Totals Sheet'!$A$4:$AC$103,22,0))</f>
        <v>233.01</v>
      </c>
      <c r="K10" s="95" t="str">
        <f>IF(ISERROR($C10),"-",VLOOKUP($B10,'[1]Totals Sheet'!$A$4:$AC$103,23,0))</f>
        <v>-</v>
      </c>
      <c r="L10" s="96">
        <f>IF(ISERROR($C10),"-",VLOOKUP($B10,'[1]Totals Sheet'!$A$4:$AC$103,24,0))</f>
        <v>251.04</v>
      </c>
      <c r="M10" s="96">
        <f>IF(ISERROR($C10),"-",VLOOKUP($B10,'[1]Totals Sheet'!$A$4:$AC$103,25,0))</f>
        <v>233.01</v>
      </c>
      <c r="N10" s="96">
        <f>IF(ISERROR($C10),"-",VLOOKUP($B10,'[1]Totals Sheet'!$A$4:$AC$103,28,0))</f>
        <v>484.05391039999995</v>
      </c>
      <c r="O10" s="97" t="str">
        <f t="shared" si="1"/>
        <v>-</v>
      </c>
      <c r="Q10" s="98" t="str">
        <f t="shared" si="2"/>
        <v>-</v>
      </c>
      <c r="R10" s="99" t="str">
        <f t="shared" si="3"/>
        <v>-</v>
      </c>
      <c r="S10" s="100" t="str">
        <f t="shared" si="4"/>
        <v>-</v>
      </c>
      <c r="T10" s="100" t="str">
        <f t="shared" si="5"/>
        <v>-</v>
      </c>
      <c r="U10" s="100" t="str">
        <f t="shared" si="6"/>
        <v>-</v>
      </c>
      <c r="V10" s="101" t="str">
        <f t="shared" si="7"/>
        <v>-</v>
      </c>
      <c r="X10" s="92">
        <f>COUNTIF($C$4:C10,C10)</f>
        <v>1</v>
      </c>
      <c r="Y10" s="93" t="str">
        <f t="shared" si="8"/>
        <v>Tim Pavey LH</v>
      </c>
      <c r="Z10" s="92">
        <f t="shared" si="9"/>
        <v>251.04</v>
      </c>
      <c r="AA10" s="92">
        <f t="shared" si="10"/>
        <v>233.01</v>
      </c>
      <c r="AB10" s="96">
        <f t="shared" si="11"/>
        <v>484.04999999999995</v>
      </c>
    </row>
    <row r="11" spans="1:28" ht="17.25" customHeight="1" x14ac:dyDescent="0.2">
      <c r="A11" s="92">
        <f t="shared" si="0"/>
        <v>6</v>
      </c>
      <c r="B11" s="64">
        <v>8</v>
      </c>
      <c r="C11" s="67" t="str">
        <f>VLOOKUP($B11,'[1]Totals Sheet'!$A$4:$AC$103,15,0)</f>
        <v>Tim Pavey LH</v>
      </c>
      <c r="D11" s="72">
        <f>IF(ISERROR($C11),"-",VLOOKUP($B11,'[1]Totals Sheet'!$A$4:$AC$103,16,0))</f>
        <v>250.04</v>
      </c>
      <c r="E11" s="72">
        <f>IF(ISERROR($C11),"-",VLOOKUP($B11,'[1]Totals Sheet'!$A$4:$AC$103,17,0))</f>
        <v>251.04</v>
      </c>
      <c r="F11" s="72">
        <f>IF(ISERROR($C11),"-",VLOOKUP($B11,'[1]Totals Sheet'!$A$4:$AC$103,18,0))</f>
        <v>233.01</v>
      </c>
      <c r="G11" s="72" t="e">
        <f>IF(ISERROR($C11),"-",VLOOKUP($B11,'[1]Totals Sheet'!$A$4:$AC$103,19,0))</f>
        <v>#N/A</v>
      </c>
      <c r="H11" s="102">
        <f>IF(ISERROR($C11),"-",VLOOKUP($B11,'[1]Totals Sheet'!$A$4:$AC$103,20,0))</f>
        <v>250.04</v>
      </c>
      <c r="I11" s="102">
        <f>IF(ISERROR($C11),"-",VLOOKUP($B11,'[1]Totals Sheet'!$A$4:$AC$103,21,0))</f>
        <v>251.04</v>
      </c>
      <c r="J11" s="102">
        <f>IF(ISERROR($C11),"-",VLOOKUP($B11,'[1]Totals Sheet'!$A$4:$AC$103,22,0))</f>
        <v>233.01</v>
      </c>
      <c r="K11" s="102" t="str">
        <f>IF(ISERROR($C11),"-",VLOOKUP($B11,'[1]Totals Sheet'!$A$4:$AC$103,23,0))</f>
        <v>-</v>
      </c>
      <c r="L11" s="71">
        <f>IF(ISERROR($C11),"-",VLOOKUP($B11,'[1]Totals Sheet'!$A$4:$AC$103,24,0))</f>
        <v>251.04</v>
      </c>
      <c r="M11" s="71">
        <f>IF(ISERROR($C11),"-",VLOOKUP($B11,'[1]Totals Sheet'!$A$4:$AC$103,25,0))</f>
        <v>233.01</v>
      </c>
      <c r="N11" s="71">
        <f>IF(ISERROR($C11),"-",VLOOKUP($B11,'[1]Totals Sheet'!$A$4:$AC$103,28,0))</f>
        <v>484.05192510399991</v>
      </c>
      <c r="O11" s="103">
        <f t="shared" si="1"/>
        <v>6</v>
      </c>
      <c r="Q11" s="104">
        <f t="shared" si="2"/>
        <v>6</v>
      </c>
      <c r="R11" s="90" t="str">
        <f t="shared" si="3"/>
        <v>Tim Pavey LH</v>
      </c>
      <c r="S11" s="91">
        <f t="shared" si="4"/>
        <v>251.04</v>
      </c>
      <c r="T11" s="91">
        <f t="shared" si="5"/>
        <v>233.01</v>
      </c>
      <c r="U11" s="91">
        <f t="shared" si="6"/>
        <v>484.04999999999995</v>
      </c>
      <c r="V11" s="89">
        <f t="shared" si="7"/>
        <v>6</v>
      </c>
      <c r="X11" s="92">
        <f>COUNTIF($C$4:C11,C11)</f>
        <v>2</v>
      </c>
      <c r="Y11" s="93" t="str">
        <f t="shared" si="8"/>
        <v>-</v>
      </c>
      <c r="Z11" s="92" t="str">
        <f t="shared" si="9"/>
        <v>-</v>
      </c>
      <c r="AA11" s="92" t="str">
        <f t="shared" si="10"/>
        <v>-</v>
      </c>
      <c r="AB11" s="96" t="str">
        <f t="shared" si="11"/>
        <v>-</v>
      </c>
    </row>
    <row r="12" spans="1:28" s="93" customFormat="1" ht="17.25" customHeight="1" x14ac:dyDescent="0.2">
      <c r="A12" s="92" t="str">
        <f t="shared" si="0"/>
        <v>-</v>
      </c>
      <c r="B12" s="92">
        <v>9</v>
      </c>
      <c r="C12" s="93" t="str">
        <f>VLOOKUP($B12,'[1]Totals Sheet'!$A$4:$AC$103,15,0)</f>
        <v>Fred Blacker LH</v>
      </c>
      <c r="D12" s="94">
        <f>IF(ISERROR($C12),"-",VLOOKUP($B12,'[1]Totals Sheet'!$A$4:$AC$103,16,0))</f>
        <v>197.01999999999998</v>
      </c>
      <c r="E12" s="94">
        <f>IF(ISERROR($C12),"-",VLOOKUP($B12,'[1]Totals Sheet'!$A$4:$AC$103,17,0))</f>
        <v>227.04</v>
      </c>
      <c r="F12" s="94">
        <f>IF(ISERROR($C12),"-",VLOOKUP($B12,'[1]Totals Sheet'!$A$4:$AC$103,18,0))</f>
        <v>250.06</v>
      </c>
      <c r="G12" s="94" t="e">
        <f>IF(ISERROR($C12),"-",VLOOKUP($B12,'[1]Totals Sheet'!$A$4:$AC$103,19,0))</f>
        <v>#N/A</v>
      </c>
      <c r="H12" s="95">
        <f>IF(ISERROR($C12),"-",VLOOKUP($B12,'[1]Totals Sheet'!$A$4:$AC$103,20,0))</f>
        <v>197.01999999999998</v>
      </c>
      <c r="I12" s="95">
        <f>IF(ISERROR($C12),"-",VLOOKUP($B12,'[1]Totals Sheet'!$A$4:$AC$103,21,0))</f>
        <v>227.04</v>
      </c>
      <c r="J12" s="95">
        <f>IF(ISERROR($C12),"-",VLOOKUP($B12,'[1]Totals Sheet'!$A$4:$AC$103,22,0))</f>
        <v>250.06</v>
      </c>
      <c r="K12" s="95" t="str">
        <f>IF(ISERROR($C12),"-",VLOOKUP($B12,'[1]Totals Sheet'!$A$4:$AC$103,23,0))</f>
        <v>-</v>
      </c>
      <c r="L12" s="96">
        <f>IF(ISERROR($C12),"-",VLOOKUP($B12,'[1]Totals Sheet'!$A$4:$AC$103,24,0))</f>
        <v>227.04</v>
      </c>
      <c r="M12" s="96">
        <f>IF(ISERROR($C12),"-",VLOOKUP($B12,'[1]Totals Sheet'!$A$4:$AC$103,25,0))</f>
        <v>250.06</v>
      </c>
      <c r="N12" s="96">
        <f>IF(ISERROR($C12),"-",VLOOKUP($B12,'[1]Totals Sheet'!$A$4:$AC$103,28,0))</f>
        <v>477.10422500600004</v>
      </c>
      <c r="O12" s="97" t="str">
        <f t="shared" si="1"/>
        <v>-</v>
      </c>
      <c r="Q12" s="98" t="str">
        <f t="shared" si="2"/>
        <v>-</v>
      </c>
      <c r="R12" s="99" t="str">
        <f t="shared" si="3"/>
        <v>-</v>
      </c>
      <c r="S12" s="100" t="str">
        <f t="shared" si="4"/>
        <v>-</v>
      </c>
      <c r="T12" s="100" t="str">
        <f t="shared" si="5"/>
        <v>-</v>
      </c>
      <c r="U12" s="100" t="str">
        <f t="shared" si="6"/>
        <v>-</v>
      </c>
      <c r="V12" s="101" t="str">
        <f t="shared" si="7"/>
        <v>-</v>
      </c>
      <c r="X12" s="92">
        <f>COUNTIF($C$4:C12,C12)</f>
        <v>1</v>
      </c>
      <c r="Y12" s="93" t="str">
        <f t="shared" si="8"/>
        <v>Fred Blacker LH</v>
      </c>
      <c r="Z12" s="92">
        <f t="shared" si="9"/>
        <v>227.04</v>
      </c>
      <c r="AA12" s="92">
        <f t="shared" si="10"/>
        <v>250.06</v>
      </c>
      <c r="AB12" s="96">
        <f t="shared" si="11"/>
        <v>477.1</v>
      </c>
    </row>
    <row r="13" spans="1:28" ht="17.25" customHeight="1" x14ac:dyDescent="0.2">
      <c r="A13" s="92">
        <f t="shared" si="0"/>
        <v>7</v>
      </c>
      <c r="B13" s="64">
        <v>10</v>
      </c>
      <c r="C13" s="67" t="str">
        <f>VLOOKUP($B13,'[1]Totals Sheet'!$A$4:$AC$103,15,0)</f>
        <v>Fred Blacker LH</v>
      </c>
      <c r="D13" s="72">
        <f>IF(ISERROR($C13),"-",VLOOKUP($B13,'[1]Totals Sheet'!$A$4:$AC$103,16,0))</f>
        <v>197.01999999999998</v>
      </c>
      <c r="E13" s="72">
        <f>IF(ISERROR($C13),"-",VLOOKUP($B13,'[1]Totals Sheet'!$A$4:$AC$103,17,0))</f>
        <v>227.04</v>
      </c>
      <c r="F13" s="72">
        <f>IF(ISERROR($C13),"-",VLOOKUP($B13,'[1]Totals Sheet'!$A$4:$AC$103,18,0))</f>
        <v>250.06</v>
      </c>
      <c r="G13" s="72" t="e">
        <f>IF(ISERROR($C13),"-",VLOOKUP($B13,'[1]Totals Sheet'!$A$4:$AC$103,19,0))</f>
        <v>#N/A</v>
      </c>
      <c r="H13" s="102">
        <f>IF(ISERROR($C13),"-",VLOOKUP($B13,'[1]Totals Sheet'!$A$4:$AC$103,20,0))</f>
        <v>197.01999999999998</v>
      </c>
      <c r="I13" s="102">
        <f>IF(ISERROR($C13),"-",VLOOKUP($B13,'[1]Totals Sheet'!$A$4:$AC$103,21,0))</f>
        <v>227.04</v>
      </c>
      <c r="J13" s="102">
        <f>IF(ISERROR($C13),"-",VLOOKUP($B13,'[1]Totals Sheet'!$A$4:$AC$103,22,0))</f>
        <v>250.06</v>
      </c>
      <c r="K13" s="102" t="str">
        <f>IF(ISERROR($C13),"-",VLOOKUP($B13,'[1]Totals Sheet'!$A$4:$AC$103,23,0))</f>
        <v>-</v>
      </c>
      <c r="L13" s="71">
        <f>IF(ISERROR($C13),"-",VLOOKUP($B13,'[1]Totals Sheet'!$A$4:$AC$103,24,0))</f>
        <v>227.04</v>
      </c>
      <c r="M13" s="71">
        <f>IF(ISERROR($C13),"-",VLOOKUP($B13,'[1]Totals Sheet'!$A$4:$AC$103,25,0))</f>
        <v>250.06</v>
      </c>
      <c r="N13" s="71">
        <f>IF(ISERROR($C13),"-",VLOOKUP($B13,'[1]Totals Sheet'!$A$4:$AC$103,28,0))</f>
        <v>477.10330060000007</v>
      </c>
      <c r="O13" s="103">
        <f t="shared" si="1"/>
        <v>7</v>
      </c>
      <c r="Q13" s="104">
        <f t="shared" si="2"/>
        <v>7</v>
      </c>
      <c r="R13" s="90" t="str">
        <f t="shared" si="3"/>
        <v>Fred Blacker LH</v>
      </c>
      <c r="S13" s="91">
        <f t="shared" si="4"/>
        <v>227.04</v>
      </c>
      <c r="T13" s="91">
        <f t="shared" si="5"/>
        <v>250.06</v>
      </c>
      <c r="U13" s="91">
        <f t="shared" si="6"/>
        <v>477.1</v>
      </c>
      <c r="V13" s="89">
        <f t="shared" si="7"/>
        <v>7</v>
      </c>
      <c r="X13" s="92">
        <f>COUNTIF($C$4:C13,C13)</f>
        <v>2</v>
      </c>
      <c r="Y13" s="93" t="str">
        <f t="shared" si="8"/>
        <v>-</v>
      </c>
      <c r="Z13" s="92" t="str">
        <f t="shared" si="9"/>
        <v>-</v>
      </c>
      <c r="AA13" s="92" t="str">
        <f t="shared" si="10"/>
        <v>-</v>
      </c>
      <c r="AB13" s="96" t="str">
        <f t="shared" si="11"/>
        <v>-</v>
      </c>
    </row>
    <row r="14" spans="1:28" s="93" customFormat="1" ht="17.25" customHeight="1" x14ac:dyDescent="0.2">
      <c r="A14" s="92" t="str">
        <f t="shared" si="0"/>
        <v>-</v>
      </c>
      <c r="B14" s="92">
        <v>11</v>
      </c>
      <c r="C14" s="93" t="str">
        <f>VLOOKUP($B14,'[1]Totals Sheet'!$A$4:$AC$103,15,0)</f>
        <v>Mark Anstee</v>
      </c>
      <c r="D14" s="94">
        <f>IF(ISERROR($C14),"-",VLOOKUP($B14,'[1]Totals Sheet'!$A$4:$AC$103,16,0))</f>
        <v>216.01</v>
      </c>
      <c r="E14" s="94">
        <f>IF(ISERROR($C14),"-",VLOOKUP($B14,'[1]Totals Sheet'!$A$4:$AC$103,17,0))</f>
        <v>198.03</v>
      </c>
      <c r="F14" s="94">
        <f>IF(ISERROR($C14),"-",VLOOKUP($B14,'[1]Totals Sheet'!$A$4:$AC$103,18,0))</f>
        <v>260.03999999999996</v>
      </c>
      <c r="G14" s="94" t="e">
        <f>IF(ISERROR($C14),"-",VLOOKUP($B14,'[1]Totals Sheet'!$A$4:$AC$103,19,0))</f>
        <v>#N/A</v>
      </c>
      <c r="H14" s="95">
        <f>IF(ISERROR($C14),"-",VLOOKUP($B14,'[1]Totals Sheet'!$A$4:$AC$103,20,0))</f>
        <v>216.01</v>
      </c>
      <c r="I14" s="95">
        <f>IF(ISERROR($C14),"-",VLOOKUP($B14,'[1]Totals Sheet'!$A$4:$AC$103,21,0))</f>
        <v>198.03</v>
      </c>
      <c r="J14" s="95">
        <f>IF(ISERROR($C14),"-",VLOOKUP($B14,'[1]Totals Sheet'!$A$4:$AC$103,22,0))</f>
        <v>260.03999999999996</v>
      </c>
      <c r="K14" s="95" t="str">
        <f>IF(ISERROR($C14),"-",VLOOKUP($B14,'[1]Totals Sheet'!$A$4:$AC$103,23,0))</f>
        <v>-</v>
      </c>
      <c r="L14" s="96">
        <f>IF(ISERROR($C14),"-",VLOOKUP($B14,'[1]Totals Sheet'!$A$4:$AC$103,24,0))</f>
        <v>216.01</v>
      </c>
      <c r="M14" s="96">
        <f>IF(ISERROR($C14),"-",VLOOKUP($B14,'[1]Totals Sheet'!$A$4:$AC$103,25,0))</f>
        <v>260.03999999999996</v>
      </c>
      <c r="N14" s="96">
        <f>IF(ISERROR($C14),"-",VLOOKUP($B14,'[1]Totals Sheet'!$A$4:$AC$103,28,0))</f>
        <v>476.05352600399993</v>
      </c>
      <c r="O14" s="97" t="str">
        <f t="shared" si="1"/>
        <v>-</v>
      </c>
      <c r="Q14" s="98" t="str">
        <f t="shared" si="2"/>
        <v>-</v>
      </c>
      <c r="R14" s="99" t="str">
        <f t="shared" si="3"/>
        <v>-</v>
      </c>
      <c r="S14" s="100" t="str">
        <f t="shared" si="4"/>
        <v>-</v>
      </c>
      <c r="T14" s="100" t="str">
        <f t="shared" si="5"/>
        <v>-</v>
      </c>
      <c r="U14" s="100" t="str">
        <f t="shared" si="6"/>
        <v>-</v>
      </c>
      <c r="V14" s="101" t="str">
        <f t="shared" si="7"/>
        <v>-</v>
      </c>
      <c r="X14" s="92">
        <f>COUNTIF($C$4:C14,C14)</f>
        <v>1</v>
      </c>
      <c r="Y14" s="93" t="str">
        <f t="shared" si="8"/>
        <v>Mark Anstee</v>
      </c>
      <c r="Z14" s="92">
        <f t="shared" si="9"/>
        <v>216.01</v>
      </c>
      <c r="AA14" s="92">
        <f t="shared" si="10"/>
        <v>260.03999999999996</v>
      </c>
      <c r="AB14" s="96">
        <f t="shared" si="11"/>
        <v>476.04999999999995</v>
      </c>
    </row>
    <row r="15" spans="1:28" ht="17.25" customHeight="1" x14ac:dyDescent="0.2">
      <c r="A15" s="92">
        <f t="shared" si="0"/>
        <v>8</v>
      </c>
      <c r="B15" s="64">
        <v>12</v>
      </c>
      <c r="C15" s="67" t="str">
        <f>VLOOKUP($B15,'[1]Totals Sheet'!$A$4:$AC$103,15,0)</f>
        <v>Mark Anstee</v>
      </c>
      <c r="D15" s="72">
        <f>IF(ISERROR($C15),"-",VLOOKUP($B15,'[1]Totals Sheet'!$A$4:$AC$103,16,0))</f>
        <v>216.01</v>
      </c>
      <c r="E15" s="72">
        <f>IF(ISERROR($C15),"-",VLOOKUP($B15,'[1]Totals Sheet'!$A$4:$AC$103,17,0))</f>
        <v>198.03</v>
      </c>
      <c r="F15" s="72">
        <f>IF(ISERROR($C15),"-",VLOOKUP($B15,'[1]Totals Sheet'!$A$4:$AC$103,18,0))</f>
        <v>260.03999999999996</v>
      </c>
      <c r="G15" s="72" t="e">
        <f>IF(ISERROR($C15),"-",VLOOKUP($B15,'[1]Totals Sheet'!$A$4:$AC$103,19,0))</f>
        <v>#N/A</v>
      </c>
      <c r="H15" s="102">
        <f>IF(ISERROR($C15),"-",VLOOKUP($B15,'[1]Totals Sheet'!$A$4:$AC$103,20,0))</f>
        <v>216.01</v>
      </c>
      <c r="I15" s="102">
        <f>IF(ISERROR($C15),"-",VLOOKUP($B15,'[1]Totals Sheet'!$A$4:$AC$103,21,0))</f>
        <v>198.03</v>
      </c>
      <c r="J15" s="102">
        <f>IF(ISERROR($C15),"-",VLOOKUP($B15,'[1]Totals Sheet'!$A$4:$AC$103,22,0))</f>
        <v>260.03999999999996</v>
      </c>
      <c r="K15" s="102" t="str">
        <f>IF(ISERROR($C15),"-",VLOOKUP($B15,'[1]Totals Sheet'!$A$4:$AC$103,23,0))</f>
        <v>-</v>
      </c>
      <c r="L15" s="71">
        <f>IF(ISERROR($C15),"-",VLOOKUP($B15,'[1]Totals Sheet'!$A$4:$AC$103,24,0))</f>
        <v>216.01</v>
      </c>
      <c r="M15" s="71">
        <f>IF(ISERROR($C15),"-",VLOOKUP($B15,'[1]Totals Sheet'!$A$4:$AC$103,25,0))</f>
        <v>260.03999999999996</v>
      </c>
      <c r="N15" s="71">
        <f>IF(ISERROR($C15),"-",VLOOKUP($B15,'[1]Totals Sheet'!$A$4:$AC$103,28,0))</f>
        <v>476.05300039999997</v>
      </c>
      <c r="O15" s="103">
        <f t="shared" si="1"/>
        <v>8</v>
      </c>
      <c r="Q15" s="104">
        <f t="shared" si="2"/>
        <v>8</v>
      </c>
      <c r="R15" s="90" t="str">
        <f t="shared" si="3"/>
        <v>Mark Anstee</v>
      </c>
      <c r="S15" s="91">
        <f t="shared" si="4"/>
        <v>216.01</v>
      </c>
      <c r="T15" s="91">
        <f t="shared" si="5"/>
        <v>260.03999999999996</v>
      </c>
      <c r="U15" s="91">
        <f t="shared" si="6"/>
        <v>476.04999999999995</v>
      </c>
      <c r="V15" s="89">
        <f t="shared" si="7"/>
        <v>8</v>
      </c>
      <c r="X15" s="92">
        <f>COUNTIF($C$4:C15,C15)</f>
        <v>2</v>
      </c>
      <c r="Y15" s="93" t="str">
        <f t="shared" si="8"/>
        <v>-</v>
      </c>
      <c r="Z15" s="92" t="str">
        <f t="shared" si="9"/>
        <v>-</v>
      </c>
      <c r="AA15" s="92" t="str">
        <f t="shared" si="10"/>
        <v>-</v>
      </c>
      <c r="AB15" s="96" t="str">
        <f t="shared" si="11"/>
        <v>-</v>
      </c>
    </row>
    <row r="16" spans="1:28" s="93" customFormat="1" ht="17.25" customHeight="1" x14ac:dyDescent="0.2">
      <c r="A16" s="92" t="str">
        <f t="shared" si="0"/>
        <v>-</v>
      </c>
      <c r="B16" s="92">
        <v>13</v>
      </c>
      <c r="C16" s="93" t="str">
        <f>VLOOKUP($B16,'[1]Totals Sheet'!$A$4:$AC$103,15,0)</f>
        <v>Nick Aagren LH</v>
      </c>
      <c r="D16" s="94">
        <f>IF(ISERROR($C16),"-",VLOOKUP($B16,'[1]Totals Sheet'!$A$4:$AC$103,16,0))</f>
        <v>182.01</v>
      </c>
      <c r="E16" s="94">
        <f>IF(ISERROR($C16),"-",VLOOKUP($B16,'[1]Totals Sheet'!$A$4:$AC$103,17,0))</f>
        <v>248.01999999999998</v>
      </c>
      <c r="F16" s="94">
        <f>IF(ISERROR($C16),"-",VLOOKUP($B16,'[1]Totals Sheet'!$A$4:$AC$103,18,0))</f>
        <v>220.01</v>
      </c>
      <c r="G16" s="94" t="e">
        <f>IF(ISERROR($C16),"-",VLOOKUP($B16,'[1]Totals Sheet'!$A$4:$AC$103,19,0))</f>
        <v>#N/A</v>
      </c>
      <c r="H16" s="95">
        <f>IF(ISERROR($C16),"-",VLOOKUP($B16,'[1]Totals Sheet'!$A$4:$AC$103,20,0))</f>
        <v>182.01</v>
      </c>
      <c r="I16" s="95">
        <f>IF(ISERROR($C16),"-",VLOOKUP($B16,'[1]Totals Sheet'!$A$4:$AC$103,21,0))</f>
        <v>248.01999999999998</v>
      </c>
      <c r="J16" s="95">
        <f>IF(ISERROR($C16),"-",VLOOKUP($B16,'[1]Totals Sheet'!$A$4:$AC$103,22,0))</f>
        <v>220.01</v>
      </c>
      <c r="K16" s="95" t="str">
        <f>IF(ISERROR($C16),"-",VLOOKUP($B16,'[1]Totals Sheet'!$A$4:$AC$103,23,0))</f>
        <v>-</v>
      </c>
      <c r="L16" s="96">
        <f>IF(ISERROR($C16),"-",VLOOKUP($B16,'[1]Totals Sheet'!$A$4:$AC$103,24,0))</f>
        <v>248.01999999999998</v>
      </c>
      <c r="M16" s="96">
        <f>IF(ISERROR($C16),"-",VLOOKUP($B16,'[1]Totals Sheet'!$A$4:$AC$103,25,0))</f>
        <v>220.01</v>
      </c>
      <c r="N16" s="96">
        <f>IF(ISERROR($C16),"-",VLOOKUP($B16,'[1]Totals Sheet'!$A$4:$AC$103,28,0))</f>
        <v>468.03472480199997</v>
      </c>
      <c r="O16" s="97" t="str">
        <f t="shared" si="1"/>
        <v>-</v>
      </c>
      <c r="Q16" s="98" t="str">
        <f t="shared" si="2"/>
        <v>-</v>
      </c>
      <c r="R16" s="99" t="str">
        <f t="shared" si="3"/>
        <v>-</v>
      </c>
      <c r="S16" s="100" t="str">
        <f t="shared" si="4"/>
        <v>-</v>
      </c>
      <c r="T16" s="100" t="str">
        <f t="shared" si="5"/>
        <v>-</v>
      </c>
      <c r="U16" s="100" t="str">
        <f t="shared" si="6"/>
        <v>-</v>
      </c>
      <c r="V16" s="101" t="str">
        <f t="shared" si="7"/>
        <v>-</v>
      </c>
      <c r="X16" s="92">
        <f>COUNTIF($C$4:C16,C16)</f>
        <v>1</v>
      </c>
      <c r="Y16" s="93" t="str">
        <f t="shared" si="8"/>
        <v>Nick Aagren LH</v>
      </c>
      <c r="Z16" s="92">
        <f t="shared" si="9"/>
        <v>248.01999999999998</v>
      </c>
      <c r="AA16" s="92">
        <f t="shared" si="10"/>
        <v>220.01</v>
      </c>
      <c r="AB16" s="96">
        <f t="shared" si="11"/>
        <v>468.03</v>
      </c>
    </row>
    <row r="17" spans="1:28" ht="17.25" customHeight="1" x14ac:dyDescent="0.2">
      <c r="A17" s="92">
        <f t="shared" si="0"/>
        <v>9</v>
      </c>
      <c r="B17" s="64">
        <v>14</v>
      </c>
      <c r="C17" s="67" t="str">
        <f>VLOOKUP($B17,'[1]Totals Sheet'!$A$4:$AC$103,15,0)</f>
        <v>Nick Aagren LH</v>
      </c>
      <c r="D17" s="72">
        <f>IF(ISERROR($C17),"-",VLOOKUP($B17,'[1]Totals Sheet'!$A$4:$AC$103,16,0))</f>
        <v>182.01</v>
      </c>
      <c r="E17" s="72">
        <f>IF(ISERROR($C17),"-",VLOOKUP($B17,'[1]Totals Sheet'!$A$4:$AC$103,17,0))</f>
        <v>248.01999999999998</v>
      </c>
      <c r="F17" s="72">
        <f>IF(ISERROR($C17),"-",VLOOKUP($B17,'[1]Totals Sheet'!$A$4:$AC$103,18,0))</f>
        <v>220.01</v>
      </c>
      <c r="G17" s="72" t="e">
        <f>IF(ISERROR($C17),"-",VLOOKUP($B17,'[1]Totals Sheet'!$A$4:$AC$103,19,0))</f>
        <v>#N/A</v>
      </c>
      <c r="H17" s="102">
        <f>IF(ISERROR($C17),"-",VLOOKUP($B17,'[1]Totals Sheet'!$A$4:$AC$103,20,0))</f>
        <v>182.01</v>
      </c>
      <c r="I17" s="102">
        <f>IF(ISERROR($C17),"-",VLOOKUP($B17,'[1]Totals Sheet'!$A$4:$AC$103,21,0))</f>
        <v>248.01999999999998</v>
      </c>
      <c r="J17" s="102">
        <f>IF(ISERROR($C17),"-",VLOOKUP($B17,'[1]Totals Sheet'!$A$4:$AC$103,22,0))</f>
        <v>220.01</v>
      </c>
      <c r="K17" s="102" t="str">
        <f>IF(ISERROR($C17),"-",VLOOKUP($B17,'[1]Totals Sheet'!$A$4:$AC$103,23,0))</f>
        <v>-</v>
      </c>
      <c r="L17" s="71">
        <f>IF(ISERROR($C17),"-",VLOOKUP($B17,'[1]Totals Sheet'!$A$4:$AC$103,24,0))</f>
        <v>248.01999999999998</v>
      </c>
      <c r="M17" s="71">
        <f>IF(ISERROR($C17),"-",VLOOKUP($B17,'[1]Totals Sheet'!$A$4:$AC$103,25,0))</f>
        <v>220.01</v>
      </c>
      <c r="N17" s="71">
        <f>IF(ISERROR($C17),"-",VLOOKUP($B17,'[1]Totals Sheet'!$A$4:$AC$103,28,0))</f>
        <v>468.03282480199994</v>
      </c>
      <c r="O17" s="103">
        <f t="shared" si="1"/>
        <v>9</v>
      </c>
      <c r="Q17" s="104">
        <f t="shared" si="2"/>
        <v>9</v>
      </c>
      <c r="R17" s="90" t="str">
        <f t="shared" si="3"/>
        <v>Nick Aagren LH</v>
      </c>
      <c r="S17" s="91">
        <f t="shared" si="4"/>
        <v>248.01999999999998</v>
      </c>
      <c r="T17" s="91">
        <f t="shared" si="5"/>
        <v>220.01</v>
      </c>
      <c r="U17" s="91">
        <f t="shared" si="6"/>
        <v>468.03</v>
      </c>
      <c r="V17" s="89">
        <f t="shared" si="7"/>
        <v>9</v>
      </c>
      <c r="X17" s="92">
        <f>COUNTIF($C$4:C17,C17)</f>
        <v>2</v>
      </c>
      <c r="Y17" s="93" t="str">
        <f t="shared" si="8"/>
        <v>-</v>
      </c>
      <c r="Z17" s="92" t="str">
        <f t="shared" si="9"/>
        <v>-</v>
      </c>
      <c r="AA17" s="92" t="str">
        <f t="shared" si="10"/>
        <v>-</v>
      </c>
      <c r="AB17" s="96" t="str">
        <f t="shared" si="11"/>
        <v>-</v>
      </c>
    </row>
    <row r="18" spans="1:28" s="93" customFormat="1" ht="17.25" customHeight="1" x14ac:dyDescent="0.2">
      <c r="A18" s="92">
        <f t="shared" si="0"/>
        <v>10</v>
      </c>
      <c r="B18" s="92">
        <v>15</v>
      </c>
      <c r="C18" s="93" t="str">
        <f>VLOOKUP($B18,'[1]Totals Sheet'!$A$4:$AC$103,15,0)</f>
        <v>Russell LeMatrie</v>
      </c>
      <c r="D18" s="94" t="e">
        <f>IF(ISERROR($C18),"-",VLOOKUP($B18,'[1]Totals Sheet'!$A$4:$AC$103,16,0))</f>
        <v>#N/A</v>
      </c>
      <c r="E18" s="94">
        <f>IF(ISERROR($C18),"-",VLOOKUP($B18,'[1]Totals Sheet'!$A$4:$AC$103,17,0))</f>
        <v>234.01</v>
      </c>
      <c r="F18" s="94">
        <f>IF(ISERROR($C18),"-",VLOOKUP($B18,'[1]Totals Sheet'!$A$4:$AC$103,18,0))</f>
        <v>217.01</v>
      </c>
      <c r="G18" s="94" t="e">
        <f>IF(ISERROR($C18),"-",VLOOKUP($B18,'[1]Totals Sheet'!$A$4:$AC$103,19,0))</f>
        <v>#N/A</v>
      </c>
      <c r="H18" s="95" t="str">
        <f>IF(ISERROR($C18),"-",VLOOKUP($B18,'[1]Totals Sheet'!$A$4:$AC$103,20,0))</f>
        <v>-</v>
      </c>
      <c r="I18" s="95">
        <f>IF(ISERROR($C18),"-",VLOOKUP($B18,'[1]Totals Sheet'!$A$4:$AC$103,21,0))</f>
        <v>234.01</v>
      </c>
      <c r="J18" s="95">
        <f>IF(ISERROR($C18),"-",VLOOKUP($B18,'[1]Totals Sheet'!$A$4:$AC$103,22,0))</f>
        <v>217.01</v>
      </c>
      <c r="K18" s="95" t="str">
        <f>IF(ISERROR($C18),"-",VLOOKUP($B18,'[1]Totals Sheet'!$A$4:$AC$103,23,0))</f>
        <v>-</v>
      </c>
      <c r="L18" s="96">
        <f>IF(ISERROR($C18),"-",VLOOKUP($B18,'[1]Totals Sheet'!$A$4:$AC$103,24,0))</f>
        <v>234.01</v>
      </c>
      <c r="M18" s="96">
        <f>IF(ISERROR($C18),"-",VLOOKUP($B18,'[1]Totals Sheet'!$A$4:$AC$103,25,0))</f>
        <v>217.01</v>
      </c>
      <c r="N18" s="96">
        <f>IF(ISERROR($C18),"-",VLOOKUP($B18,'[1]Totals Sheet'!$A$4:$AC$103,28,0))</f>
        <v>451.02292340100001</v>
      </c>
      <c r="O18" s="97">
        <f t="shared" si="1"/>
        <v>10</v>
      </c>
      <c r="Q18" s="98">
        <f t="shared" si="2"/>
        <v>10</v>
      </c>
      <c r="R18" s="99" t="str">
        <f t="shared" si="3"/>
        <v>Russell LeMatrie</v>
      </c>
      <c r="S18" s="100">
        <f t="shared" si="4"/>
        <v>234.01</v>
      </c>
      <c r="T18" s="100">
        <f t="shared" si="5"/>
        <v>217.01</v>
      </c>
      <c r="U18" s="100">
        <f t="shared" si="6"/>
        <v>451.02</v>
      </c>
      <c r="V18" s="101">
        <f t="shared" si="7"/>
        <v>10</v>
      </c>
      <c r="X18" s="92">
        <f>COUNTIF($C$4:C18,C18)</f>
        <v>1</v>
      </c>
      <c r="Y18" s="93" t="str">
        <f t="shared" si="8"/>
        <v>Russell LeMatrie</v>
      </c>
      <c r="Z18" s="92">
        <f t="shared" si="9"/>
        <v>234.01</v>
      </c>
      <c r="AA18" s="92">
        <f t="shared" si="10"/>
        <v>217.01</v>
      </c>
      <c r="AB18" s="96">
        <f t="shared" si="11"/>
        <v>451.02</v>
      </c>
    </row>
    <row r="19" spans="1:28" ht="17.25" customHeight="1" x14ac:dyDescent="0.2">
      <c r="A19" s="92">
        <f t="shared" si="0"/>
        <v>11</v>
      </c>
      <c r="B19" s="64">
        <v>16</v>
      </c>
      <c r="C19" s="67" t="str">
        <f>VLOOKUP($B19,'[1]Totals Sheet'!$A$4:$AC$103,15,0)</f>
        <v>Bob Wright</v>
      </c>
      <c r="D19" s="72">
        <f>IF(ISERROR($C19),"-",VLOOKUP($B19,'[1]Totals Sheet'!$A$4:$AC$103,16,0))</f>
        <v>243.02999999999997</v>
      </c>
      <c r="E19" s="72">
        <f>IF(ISERROR($C19),"-",VLOOKUP($B19,'[1]Totals Sheet'!$A$4:$AC$103,17,0))</f>
        <v>239.01</v>
      </c>
      <c r="F19" s="72">
        <f>IF(ISERROR($C19),"-",VLOOKUP($B19,'[1]Totals Sheet'!$A$4:$AC$103,18,0))</f>
        <v>206.03</v>
      </c>
      <c r="G19" s="72" t="e">
        <f>IF(ISERROR($C19),"-",VLOOKUP($B19,'[1]Totals Sheet'!$A$4:$AC$103,19,0))</f>
        <v>#N/A</v>
      </c>
      <c r="H19" s="102">
        <f>IF(ISERROR($C19),"-",VLOOKUP($B19,'[1]Totals Sheet'!$A$4:$AC$103,20,0))</f>
        <v>243.02999999999997</v>
      </c>
      <c r="I19" s="102">
        <f>IF(ISERROR($C19),"-",VLOOKUP($B19,'[1]Totals Sheet'!$A$4:$AC$103,21,0))</f>
        <v>239.01</v>
      </c>
      <c r="J19" s="102">
        <f>IF(ISERROR($C19),"-",VLOOKUP($B19,'[1]Totals Sheet'!$A$4:$AC$103,22,0))</f>
        <v>206.03</v>
      </c>
      <c r="K19" s="102" t="str">
        <f>IF(ISERROR($C19),"-",VLOOKUP($B19,'[1]Totals Sheet'!$A$4:$AC$103,23,0))</f>
        <v>-</v>
      </c>
      <c r="L19" s="71">
        <f>IF(ISERROR($C19),"-",VLOOKUP($B19,'[1]Totals Sheet'!$A$4:$AC$103,24,0))</f>
        <v>243.02999999999997</v>
      </c>
      <c r="M19" s="71">
        <f>IF(ISERROR($C19),"-",VLOOKUP($B19,'[1]Totals Sheet'!$A$4:$AC$103,25,0))</f>
        <v>206.03</v>
      </c>
      <c r="N19" s="71">
        <f>IF(ISERROR($C19),"-",VLOOKUP($B19,'[1]Totals Sheet'!$A$4:$AC$103,28,0))</f>
        <v>449.06222430299994</v>
      </c>
      <c r="O19" s="103">
        <f t="shared" si="1"/>
        <v>11</v>
      </c>
      <c r="Q19" s="104">
        <f t="shared" si="2"/>
        <v>11</v>
      </c>
      <c r="R19" s="90" t="str">
        <f t="shared" si="3"/>
        <v>Bob Wright</v>
      </c>
      <c r="S19" s="91">
        <f t="shared" si="4"/>
        <v>243.02999999999997</v>
      </c>
      <c r="T19" s="91">
        <f t="shared" si="5"/>
        <v>206.03</v>
      </c>
      <c r="U19" s="91">
        <f t="shared" si="6"/>
        <v>449.05999999999995</v>
      </c>
      <c r="V19" s="89">
        <f t="shared" si="7"/>
        <v>11</v>
      </c>
      <c r="X19" s="92">
        <f>COUNTIF($C$4:C19,C19)</f>
        <v>1</v>
      </c>
      <c r="Y19" s="93" t="str">
        <f t="shared" si="8"/>
        <v>Bob Wright</v>
      </c>
      <c r="Z19" s="92">
        <f t="shared" si="9"/>
        <v>243.02999999999997</v>
      </c>
      <c r="AA19" s="92">
        <f t="shared" si="10"/>
        <v>206.03</v>
      </c>
      <c r="AB19" s="96">
        <f t="shared" si="11"/>
        <v>449.05999999999995</v>
      </c>
    </row>
    <row r="20" spans="1:28" s="93" customFormat="1" ht="17.25" customHeight="1" x14ac:dyDescent="0.2">
      <c r="A20" s="92" t="str">
        <f t="shared" si="0"/>
        <v>-</v>
      </c>
      <c r="B20" s="92">
        <v>17</v>
      </c>
      <c r="C20" s="93" t="str">
        <f>VLOOKUP($B20,'[1]Totals Sheet'!$A$4:$AC$103,15,0)</f>
        <v>Dave Zucconi</v>
      </c>
      <c r="D20" s="94">
        <f>IF(ISERROR($C20),"-",VLOOKUP($B20,'[1]Totals Sheet'!$A$4:$AC$103,16,0))</f>
        <v>190</v>
      </c>
      <c r="E20" s="94">
        <f>IF(ISERROR($C20),"-",VLOOKUP($B20,'[1]Totals Sheet'!$A$4:$AC$103,17,0))</f>
        <v>203.01</v>
      </c>
      <c r="F20" s="94">
        <f>IF(ISERROR($C20),"-",VLOOKUP($B20,'[1]Totals Sheet'!$A$4:$AC$103,18,0))</f>
        <v>245.03</v>
      </c>
      <c r="G20" s="94" t="e">
        <f>IF(ISERROR($C20),"-",VLOOKUP($B20,'[1]Totals Sheet'!$A$4:$AC$103,19,0))</f>
        <v>#N/A</v>
      </c>
      <c r="H20" s="95">
        <f>IF(ISERROR($C20),"-",VLOOKUP($B20,'[1]Totals Sheet'!$A$4:$AC$103,20,0))</f>
        <v>190</v>
      </c>
      <c r="I20" s="95">
        <f>IF(ISERROR($C20),"-",VLOOKUP($B20,'[1]Totals Sheet'!$A$4:$AC$103,21,0))</f>
        <v>203.01</v>
      </c>
      <c r="J20" s="95">
        <f>IF(ISERROR($C20),"-",VLOOKUP($B20,'[1]Totals Sheet'!$A$4:$AC$103,22,0))</f>
        <v>245.03</v>
      </c>
      <c r="K20" s="95" t="str">
        <f>IF(ISERROR($C20),"-",VLOOKUP($B20,'[1]Totals Sheet'!$A$4:$AC$103,23,0))</f>
        <v>-</v>
      </c>
      <c r="L20" s="96">
        <f>IF(ISERROR($C20),"-",VLOOKUP($B20,'[1]Totals Sheet'!$A$4:$AC$103,24,0))</f>
        <v>203.01</v>
      </c>
      <c r="M20" s="96">
        <f>IF(ISERROR($C20),"-",VLOOKUP($B20,'[1]Totals Sheet'!$A$4:$AC$103,25,0))</f>
        <v>245.03</v>
      </c>
      <c r="N20" s="96">
        <f>IF(ISERROR($C20),"-",VLOOKUP($B20,'[1]Totals Sheet'!$A$4:$AC$103,28,0))</f>
        <v>448.04462450299997</v>
      </c>
      <c r="O20" s="97" t="str">
        <f t="shared" si="1"/>
        <v>-</v>
      </c>
      <c r="Q20" s="98" t="str">
        <f t="shared" si="2"/>
        <v>-</v>
      </c>
      <c r="R20" s="99" t="str">
        <f t="shared" si="3"/>
        <v>-</v>
      </c>
      <c r="S20" s="100" t="str">
        <f t="shared" si="4"/>
        <v>-</v>
      </c>
      <c r="T20" s="100" t="str">
        <f t="shared" si="5"/>
        <v>-</v>
      </c>
      <c r="U20" s="100" t="str">
        <f t="shared" si="6"/>
        <v>-</v>
      </c>
      <c r="V20" s="101" t="str">
        <f t="shared" si="7"/>
        <v>-</v>
      </c>
      <c r="X20" s="92">
        <f>COUNTIF($C$4:C20,C20)</f>
        <v>1</v>
      </c>
      <c r="Y20" s="93" t="str">
        <f t="shared" si="8"/>
        <v>Dave Zucconi</v>
      </c>
      <c r="Z20" s="92">
        <f t="shared" si="9"/>
        <v>203.01</v>
      </c>
      <c r="AA20" s="92">
        <f t="shared" si="10"/>
        <v>245.03</v>
      </c>
      <c r="AB20" s="96">
        <f t="shared" si="11"/>
        <v>448.03999999999996</v>
      </c>
    </row>
    <row r="21" spans="1:28" ht="17.25" customHeight="1" x14ac:dyDescent="0.2">
      <c r="A21" s="92">
        <f t="shared" si="0"/>
        <v>12</v>
      </c>
      <c r="B21" s="64">
        <v>18</v>
      </c>
      <c r="C21" s="67" t="str">
        <f>VLOOKUP($B21,'[1]Totals Sheet'!$A$4:$AC$103,15,0)</f>
        <v>Dave Zucconi</v>
      </c>
      <c r="D21" s="72">
        <f>IF(ISERROR($C21),"-",VLOOKUP($B21,'[1]Totals Sheet'!$A$4:$AC$103,16,0))</f>
        <v>190</v>
      </c>
      <c r="E21" s="72">
        <f>IF(ISERROR($C21),"-",VLOOKUP($B21,'[1]Totals Sheet'!$A$4:$AC$103,17,0))</f>
        <v>203.01</v>
      </c>
      <c r="F21" s="72">
        <f>IF(ISERROR($C21),"-",VLOOKUP($B21,'[1]Totals Sheet'!$A$4:$AC$103,18,0))</f>
        <v>245.03</v>
      </c>
      <c r="G21" s="72" t="e">
        <f>IF(ISERROR($C21),"-",VLOOKUP($B21,'[1]Totals Sheet'!$A$4:$AC$103,19,0))</f>
        <v>#N/A</v>
      </c>
      <c r="H21" s="102">
        <f>IF(ISERROR($C21),"-",VLOOKUP($B21,'[1]Totals Sheet'!$A$4:$AC$103,20,0))</f>
        <v>190</v>
      </c>
      <c r="I21" s="102">
        <f>IF(ISERROR($C21),"-",VLOOKUP($B21,'[1]Totals Sheet'!$A$4:$AC$103,21,0))</f>
        <v>203.01</v>
      </c>
      <c r="J21" s="102">
        <f>IF(ISERROR($C21),"-",VLOOKUP($B21,'[1]Totals Sheet'!$A$4:$AC$103,22,0))</f>
        <v>245.03</v>
      </c>
      <c r="K21" s="102" t="str">
        <f>IF(ISERROR($C21),"-",VLOOKUP($B21,'[1]Totals Sheet'!$A$4:$AC$103,23,0))</f>
        <v>-</v>
      </c>
      <c r="L21" s="71">
        <f>IF(ISERROR($C21),"-",VLOOKUP($B21,'[1]Totals Sheet'!$A$4:$AC$103,24,0))</f>
        <v>203.01</v>
      </c>
      <c r="M21" s="71">
        <f>IF(ISERROR($C21),"-",VLOOKUP($B21,'[1]Totals Sheet'!$A$4:$AC$103,25,0))</f>
        <v>245.03</v>
      </c>
      <c r="N21" s="71">
        <f>IF(ISERROR($C21),"-",VLOOKUP($B21,'[1]Totals Sheet'!$A$4:$AC$103,28,0))</f>
        <v>448.04345029999996</v>
      </c>
      <c r="O21" s="103">
        <f t="shared" si="1"/>
        <v>12</v>
      </c>
      <c r="Q21" s="104">
        <f t="shared" si="2"/>
        <v>12</v>
      </c>
      <c r="R21" s="90" t="str">
        <f t="shared" si="3"/>
        <v>Dave Zucconi</v>
      </c>
      <c r="S21" s="91">
        <f t="shared" si="4"/>
        <v>203.01</v>
      </c>
      <c r="T21" s="91">
        <f t="shared" si="5"/>
        <v>245.03</v>
      </c>
      <c r="U21" s="91">
        <f t="shared" si="6"/>
        <v>448.03999999999996</v>
      </c>
      <c r="V21" s="89">
        <f t="shared" si="7"/>
        <v>12</v>
      </c>
      <c r="X21" s="92">
        <f>COUNTIF($C$4:C21,C21)</f>
        <v>2</v>
      </c>
      <c r="Y21" s="93" t="str">
        <f t="shared" si="8"/>
        <v>-</v>
      </c>
      <c r="Z21" s="92" t="str">
        <f t="shared" si="9"/>
        <v>-</v>
      </c>
      <c r="AA21" s="92" t="str">
        <f t="shared" si="10"/>
        <v>-</v>
      </c>
      <c r="AB21" s="96" t="str">
        <f t="shared" si="11"/>
        <v>-</v>
      </c>
    </row>
    <row r="22" spans="1:28" s="93" customFormat="1" ht="17.25" customHeight="1" x14ac:dyDescent="0.2">
      <c r="A22" s="92" t="str">
        <f t="shared" si="0"/>
        <v>-</v>
      </c>
      <c r="B22" s="92">
        <v>19</v>
      </c>
      <c r="C22" s="93" t="str">
        <f>VLOOKUP($B22,'[1]Totals Sheet'!$A$4:$AC$103,15,0)</f>
        <v>Peter VM</v>
      </c>
      <c r="D22" s="94">
        <f>IF(ISERROR($C22),"-",VLOOKUP($B22,'[1]Totals Sheet'!$A$4:$AC$103,16,0))</f>
        <v>200</v>
      </c>
      <c r="E22" s="94" t="e">
        <f>IF(ISERROR($C22),"-",VLOOKUP($B22,'[1]Totals Sheet'!$A$4:$AC$103,17,0))</f>
        <v>#N/A</v>
      </c>
      <c r="F22" s="94">
        <f>IF(ISERROR($C22),"-",VLOOKUP($B22,'[1]Totals Sheet'!$A$4:$AC$103,18,0))</f>
        <v>247.01</v>
      </c>
      <c r="G22" s="94" t="e">
        <f>IF(ISERROR($C22),"-",VLOOKUP($B22,'[1]Totals Sheet'!$A$4:$AC$103,19,0))</f>
        <v>#N/A</v>
      </c>
      <c r="H22" s="95">
        <f>IF(ISERROR($C22),"-",VLOOKUP($B22,'[1]Totals Sheet'!$A$4:$AC$103,20,0))</f>
        <v>200</v>
      </c>
      <c r="I22" s="95" t="str">
        <f>IF(ISERROR($C22),"-",VLOOKUP($B22,'[1]Totals Sheet'!$A$4:$AC$103,21,0))</f>
        <v>-</v>
      </c>
      <c r="J22" s="95">
        <f>IF(ISERROR($C22),"-",VLOOKUP($B22,'[1]Totals Sheet'!$A$4:$AC$103,22,0))</f>
        <v>247.01</v>
      </c>
      <c r="K22" s="95" t="str">
        <f>IF(ISERROR($C22),"-",VLOOKUP($B22,'[1]Totals Sheet'!$A$4:$AC$103,23,0))</f>
        <v>-</v>
      </c>
      <c r="L22" s="96">
        <f>IF(ISERROR($C22),"-",VLOOKUP($B22,'[1]Totals Sheet'!$A$4:$AC$103,24,0))</f>
        <v>200</v>
      </c>
      <c r="M22" s="96">
        <f>IF(ISERROR($C22),"-",VLOOKUP($B22,'[1]Totals Sheet'!$A$4:$AC$103,25,0))</f>
        <v>247.01</v>
      </c>
      <c r="N22" s="96">
        <f>IF(ISERROR($C22),"-",VLOOKUP($B22,'[1]Totals Sheet'!$A$4:$AC$103,28,0))</f>
        <v>447.01402470099998</v>
      </c>
      <c r="O22" s="97" t="str">
        <f t="shared" si="1"/>
        <v>-</v>
      </c>
      <c r="Q22" s="98" t="str">
        <f t="shared" si="2"/>
        <v>-</v>
      </c>
      <c r="R22" s="99" t="str">
        <f t="shared" si="3"/>
        <v>-</v>
      </c>
      <c r="S22" s="100" t="str">
        <f t="shared" si="4"/>
        <v>-</v>
      </c>
      <c r="T22" s="100" t="str">
        <f t="shared" si="5"/>
        <v>-</v>
      </c>
      <c r="U22" s="100" t="str">
        <f t="shared" si="6"/>
        <v>-</v>
      </c>
      <c r="V22" s="101" t="str">
        <f t="shared" si="7"/>
        <v>-</v>
      </c>
      <c r="X22" s="92">
        <f>COUNTIF($C$4:C22,C22)</f>
        <v>1</v>
      </c>
      <c r="Y22" s="93" t="str">
        <f t="shared" si="8"/>
        <v>Peter VM</v>
      </c>
      <c r="Z22" s="92">
        <f t="shared" si="9"/>
        <v>200</v>
      </c>
      <c r="AA22" s="92">
        <f t="shared" si="10"/>
        <v>247.01</v>
      </c>
      <c r="AB22" s="96">
        <f t="shared" si="11"/>
        <v>447.01</v>
      </c>
    </row>
    <row r="23" spans="1:28" ht="17.25" customHeight="1" x14ac:dyDescent="0.2">
      <c r="A23" s="92">
        <f t="shared" si="0"/>
        <v>13</v>
      </c>
      <c r="B23" s="64">
        <v>20</v>
      </c>
      <c r="C23" s="67" t="str">
        <f>VLOOKUP($B23,'[1]Totals Sheet'!$A$4:$AC$103,15,0)</f>
        <v>Peter VM</v>
      </c>
      <c r="D23" s="72">
        <f>IF(ISERROR($C23),"-",VLOOKUP($B23,'[1]Totals Sheet'!$A$4:$AC$103,16,0))</f>
        <v>200</v>
      </c>
      <c r="E23" s="72" t="e">
        <f>IF(ISERROR($C23),"-",VLOOKUP($B23,'[1]Totals Sheet'!$A$4:$AC$103,17,0))</f>
        <v>#N/A</v>
      </c>
      <c r="F23" s="72">
        <f>IF(ISERROR($C23),"-",VLOOKUP($B23,'[1]Totals Sheet'!$A$4:$AC$103,18,0))</f>
        <v>247.01</v>
      </c>
      <c r="G23" s="72" t="e">
        <f>IF(ISERROR($C23),"-",VLOOKUP($B23,'[1]Totals Sheet'!$A$4:$AC$103,19,0))</f>
        <v>#N/A</v>
      </c>
      <c r="H23" s="102">
        <f>IF(ISERROR($C23),"-",VLOOKUP($B23,'[1]Totals Sheet'!$A$4:$AC$103,20,0))</f>
        <v>200</v>
      </c>
      <c r="I23" s="102" t="str">
        <f>IF(ISERROR($C23),"-",VLOOKUP($B23,'[1]Totals Sheet'!$A$4:$AC$103,21,0))</f>
        <v>-</v>
      </c>
      <c r="J23" s="102">
        <f>IF(ISERROR($C23),"-",VLOOKUP($B23,'[1]Totals Sheet'!$A$4:$AC$103,22,0))</f>
        <v>247.01</v>
      </c>
      <c r="K23" s="102" t="str">
        <f>IF(ISERROR($C23),"-",VLOOKUP($B23,'[1]Totals Sheet'!$A$4:$AC$103,23,0))</f>
        <v>-</v>
      </c>
      <c r="L23" s="71">
        <f>IF(ISERROR($C23),"-",VLOOKUP($B23,'[1]Totals Sheet'!$A$4:$AC$103,24,0))</f>
        <v>200</v>
      </c>
      <c r="M23" s="71">
        <f>IF(ISERROR($C23),"-",VLOOKUP($B23,'[1]Totals Sheet'!$A$4:$AC$103,25,0))</f>
        <v>247.01</v>
      </c>
      <c r="N23" s="71">
        <f>IF(ISERROR($C23),"-",VLOOKUP($B23,'[1]Totals Sheet'!$A$4:$AC$103,28,0))</f>
        <v>447.01337009999997</v>
      </c>
      <c r="O23" s="103">
        <f t="shared" si="1"/>
        <v>13</v>
      </c>
      <c r="Q23" s="104">
        <f t="shared" si="2"/>
        <v>13</v>
      </c>
      <c r="R23" s="90" t="str">
        <f t="shared" si="3"/>
        <v>Peter VM</v>
      </c>
      <c r="S23" s="91">
        <f t="shared" si="4"/>
        <v>200</v>
      </c>
      <c r="T23" s="91">
        <f t="shared" si="5"/>
        <v>247.01</v>
      </c>
      <c r="U23" s="91">
        <f t="shared" si="6"/>
        <v>447.01</v>
      </c>
      <c r="V23" s="89">
        <f t="shared" si="7"/>
        <v>13</v>
      </c>
      <c r="X23" s="92">
        <f>COUNTIF($C$4:C23,C23)</f>
        <v>2</v>
      </c>
      <c r="Y23" s="93" t="str">
        <f t="shared" si="8"/>
        <v>-</v>
      </c>
      <c r="Z23" s="92" t="str">
        <f t="shared" si="9"/>
        <v>-</v>
      </c>
      <c r="AA23" s="92" t="str">
        <f t="shared" si="10"/>
        <v>-</v>
      </c>
      <c r="AB23" s="96" t="str">
        <f t="shared" si="11"/>
        <v>-</v>
      </c>
    </row>
    <row r="24" spans="1:28" s="93" customFormat="1" ht="17.25" customHeight="1" x14ac:dyDescent="0.2">
      <c r="A24" s="92" t="str">
        <f t="shared" si="0"/>
        <v>-</v>
      </c>
      <c r="B24" s="92">
        <v>21</v>
      </c>
      <c r="C24" s="93" t="str">
        <f>VLOOKUP($B24,'[1]Totals Sheet'!$A$4:$AC$103,15,0)</f>
        <v>John Harris</v>
      </c>
      <c r="D24" s="94">
        <f>IF(ISERROR($C24),"-",VLOOKUP($B24,'[1]Totals Sheet'!$A$4:$AC$103,16,0))</f>
        <v>216.01</v>
      </c>
      <c r="E24" s="94">
        <f>IF(ISERROR($C24),"-",VLOOKUP($B24,'[1]Totals Sheet'!$A$4:$AC$103,17,0))</f>
        <v>232.01999999999998</v>
      </c>
      <c r="F24" s="94">
        <f>IF(ISERROR($C24),"-",VLOOKUP($B24,'[1]Totals Sheet'!$A$4:$AC$103,18,0))</f>
        <v>214.01</v>
      </c>
      <c r="G24" s="94" t="e">
        <f>IF(ISERROR($C24),"-",VLOOKUP($B24,'[1]Totals Sheet'!$A$4:$AC$103,19,0))</f>
        <v>#N/A</v>
      </c>
      <c r="H24" s="95">
        <f>IF(ISERROR($C24),"-",VLOOKUP($B24,'[1]Totals Sheet'!$A$4:$AC$103,20,0))</f>
        <v>216.01</v>
      </c>
      <c r="I24" s="95">
        <f>IF(ISERROR($C24),"-",VLOOKUP($B24,'[1]Totals Sheet'!$A$4:$AC$103,21,0))</f>
        <v>232.01999999999998</v>
      </c>
      <c r="J24" s="95">
        <f>IF(ISERROR($C24),"-",VLOOKUP($B24,'[1]Totals Sheet'!$A$4:$AC$103,22,0))</f>
        <v>214.01</v>
      </c>
      <c r="K24" s="95" t="str">
        <f>IF(ISERROR($C24),"-",VLOOKUP($B24,'[1]Totals Sheet'!$A$4:$AC$103,23,0))</f>
        <v>-</v>
      </c>
      <c r="L24" s="96">
        <f>IF(ISERROR($C24),"-",VLOOKUP($B24,'[1]Totals Sheet'!$A$4:$AC$103,24,0))</f>
        <v>232.01999999999998</v>
      </c>
      <c r="M24" s="96">
        <f>IF(ISERROR($C24),"-",VLOOKUP($B24,'[1]Totals Sheet'!$A$4:$AC$103,25,0))</f>
        <v>214.01</v>
      </c>
      <c r="N24" s="96">
        <f>IF(ISERROR($C24),"-",VLOOKUP($B24,'[1]Totals Sheet'!$A$4:$AC$103,28,0))</f>
        <v>446.03342320199999</v>
      </c>
      <c r="O24" s="97" t="str">
        <f t="shared" si="1"/>
        <v>-</v>
      </c>
      <c r="Q24" s="98" t="str">
        <f t="shared" si="2"/>
        <v>-</v>
      </c>
      <c r="R24" s="99" t="str">
        <f t="shared" si="3"/>
        <v>-</v>
      </c>
      <c r="S24" s="100" t="str">
        <f t="shared" si="4"/>
        <v>-</v>
      </c>
      <c r="T24" s="100" t="str">
        <f t="shared" si="5"/>
        <v>-</v>
      </c>
      <c r="U24" s="100" t="str">
        <f t="shared" si="6"/>
        <v>-</v>
      </c>
      <c r="V24" s="101" t="str">
        <f t="shared" si="7"/>
        <v>-</v>
      </c>
      <c r="X24" s="92">
        <f>COUNTIF($C$4:C24,C24)</f>
        <v>1</v>
      </c>
      <c r="Y24" s="93" t="str">
        <f t="shared" si="8"/>
        <v>John Harris</v>
      </c>
      <c r="Z24" s="92">
        <f t="shared" si="9"/>
        <v>232.01999999999998</v>
      </c>
      <c r="AA24" s="92">
        <f t="shared" si="10"/>
        <v>214.01</v>
      </c>
      <c r="AB24" s="96">
        <f t="shared" si="11"/>
        <v>446.03</v>
      </c>
    </row>
    <row r="25" spans="1:28" ht="17.25" customHeight="1" x14ac:dyDescent="0.2">
      <c r="A25" s="92">
        <f t="shared" si="0"/>
        <v>14</v>
      </c>
      <c r="B25" s="64">
        <v>22</v>
      </c>
      <c r="C25" s="67" t="str">
        <f>VLOOKUP($B25,'[1]Totals Sheet'!$A$4:$AC$103,15,0)</f>
        <v>John Harris</v>
      </c>
      <c r="D25" s="72">
        <f>IF(ISERROR($C25),"-",VLOOKUP($B25,'[1]Totals Sheet'!$A$4:$AC$103,16,0))</f>
        <v>216.01</v>
      </c>
      <c r="E25" s="72">
        <f>IF(ISERROR($C25),"-",VLOOKUP($B25,'[1]Totals Sheet'!$A$4:$AC$103,17,0))</f>
        <v>232.01999999999998</v>
      </c>
      <c r="F25" s="72">
        <f>IF(ISERROR($C25),"-",VLOOKUP($B25,'[1]Totals Sheet'!$A$4:$AC$103,18,0))</f>
        <v>214.01</v>
      </c>
      <c r="G25" s="72" t="e">
        <f>IF(ISERROR($C25),"-",VLOOKUP($B25,'[1]Totals Sheet'!$A$4:$AC$103,19,0))</f>
        <v>#N/A</v>
      </c>
      <c r="H25" s="102">
        <f>IF(ISERROR($C25),"-",VLOOKUP($B25,'[1]Totals Sheet'!$A$4:$AC$103,20,0))</f>
        <v>216.01</v>
      </c>
      <c r="I25" s="102">
        <f>IF(ISERROR($C25),"-",VLOOKUP($B25,'[1]Totals Sheet'!$A$4:$AC$103,21,0))</f>
        <v>232.01999999999998</v>
      </c>
      <c r="J25" s="102">
        <f>IF(ISERROR($C25),"-",VLOOKUP($B25,'[1]Totals Sheet'!$A$4:$AC$103,22,0))</f>
        <v>214.01</v>
      </c>
      <c r="K25" s="102" t="str">
        <f>IF(ISERROR($C25),"-",VLOOKUP($B25,'[1]Totals Sheet'!$A$4:$AC$103,23,0))</f>
        <v>-</v>
      </c>
      <c r="L25" s="71">
        <f>IF(ISERROR($C25),"-",VLOOKUP($B25,'[1]Totals Sheet'!$A$4:$AC$103,24,0))</f>
        <v>232.01999999999998</v>
      </c>
      <c r="M25" s="71">
        <f>IF(ISERROR($C25),"-",VLOOKUP($B25,'[1]Totals Sheet'!$A$4:$AC$103,25,0))</f>
        <v>214.01</v>
      </c>
      <c r="N25" s="71">
        <f>IF(ISERROR($C25),"-",VLOOKUP($B25,'[1]Totals Sheet'!$A$4:$AC$103,28,0))</f>
        <v>446.03312320200001</v>
      </c>
      <c r="O25" s="103">
        <f t="shared" si="1"/>
        <v>14</v>
      </c>
      <c r="Q25" s="104">
        <f t="shared" si="2"/>
        <v>14</v>
      </c>
      <c r="R25" s="90" t="str">
        <f t="shared" si="3"/>
        <v>John Harris</v>
      </c>
      <c r="S25" s="91">
        <f t="shared" si="4"/>
        <v>232.01999999999998</v>
      </c>
      <c r="T25" s="91">
        <f t="shared" si="5"/>
        <v>214.01</v>
      </c>
      <c r="U25" s="91">
        <f t="shared" si="6"/>
        <v>446.03</v>
      </c>
      <c r="V25" s="89">
        <f t="shared" si="7"/>
        <v>14</v>
      </c>
      <c r="X25" s="92">
        <f>COUNTIF($C$4:C25,C25)</f>
        <v>2</v>
      </c>
      <c r="Y25" s="93" t="str">
        <f t="shared" si="8"/>
        <v>-</v>
      </c>
      <c r="Z25" s="92" t="str">
        <f t="shared" si="9"/>
        <v>-</v>
      </c>
      <c r="AA25" s="92" t="str">
        <f t="shared" si="10"/>
        <v>-</v>
      </c>
      <c r="AB25" s="96" t="str">
        <f t="shared" si="11"/>
        <v>-</v>
      </c>
    </row>
    <row r="26" spans="1:28" s="93" customFormat="1" ht="17.25" customHeight="1" x14ac:dyDescent="0.2">
      <c r="A26" s="92" t="str">
        <f t="shared" si="0"/>
        <v>-</v>
      </c>
      <c r="B26" s="92">
        <v>23</v>
      </c>
      <c r="C26" s="93" t="str">
        <f>VLOOKUP($B26,'[1]Totals Sheet'!$A$4:$AC$103,15,0)</f>
        <v>Greg Chapman</v>
      </c>
      <c r="D26" s="94">
        <f>IF(ISERROR($C26),"-",VLOOKUP($B26,'[1]Totals Sheet'!$A$4:$AC$103,16,0))</f>
        <v>251.04999999999998</v>
      </c>
      <c r="E26" s="94">
        <f>IF(ISERROR($C26),"-",VLOOKUP($B26,'[1]Totals Sheet'!$A$4:$AC$103,17,0))</f>
        <v>260.04000000000002</v>
      </c>
      <c r="F26" s="94">
        <f>IF(ISERROR($C26),"-",VLOOKUP($B26,'[1]Totals Sheet'!$A$4:$AC$103,18,0))</f>
        <v>181.01</v>
      </c>
      <c r="G26" s="94" t="e">
        <f>IF(ISERROR($C26),"-",VLOOKUP($B26,'[1]Totals Sheet'!$A$4:$AC$103,19,0))</f>
        <v>#N/A</v>
      </c>
      <c r="H26" s="95">
        <f>IF(ISERROR($C26),"-",VLOOKUP($B26,'[1]Totals Sheet'!$A$4:$AC$103,20,0))</f>
        <v>251.04999999999998</v>
      </c>
      <c r="I26" s="95">
        <f>IF(ISERROR($C26),"-",VLOOKUP($B26,'[1]Totals Sheet'!$A$4:$AC$103,21,0))</f>
        <v>260.04000000000002</v>
      </c>
      <c r="J26" s="95">
        <f>IF(ISERROR($C26),"-",VLOOKUP($B26,'[1]Totals Sheet'!$A$4:$AC$103,22,0))</f>
        <v>181.01</v>
      </c>
      <c r="K26" s="95" t="str">
        <f>IF(ISERROR($C26),"-",VLOOKUP($B26,'[1]Totals Sheet'!$A$4:$AC$103,23,0))</f>
        <v>-</v>
      </c>
      <c r="L26" s="96">
        <f>IF(ISERROR($C26),"-",VLOOKUP($B26,'[1]Totals Sheet'!$A$4:$AC$103,24,0))</f>
        <v>260.04000000000002</v>
      </c>
      <c r="M26" s="96">
        <f>IF(ISERROR($C26),"-",VLOOKUP($B26,'[1]Totals Sheet'!$A$4:$AC$103,25,0))</f>
        <v>181.01</v>
      </c>
      <c r="N26" s="96">
        <f>IF(ISERROR($C26),"-",VLOOKUP($B26,'[1]Totals Sheet'!$A$4:$AC$103,28,0))</f>
        <v>441.05382600400003</v>
      </c>
      <c r="O26" s="97" t="str">
        <f t="shared" si="1"/>
        <v>-</v>
      </c>
      <c r="Q26" s="98" t="str">
        <f t="shared" si="2"/>
        <v>-</v>
      </c>
      <c r="R26" s="99" t="str">
        <f t="shared" si="3"/>
        <v>-</v>
      </c>
      <c r="S26" s="100" t="str">
        <f t="shared" si="4"/>
        <v>-</v>
      </c>
      <c r="T26" s="100" t="str">
        <f t="shared" si="5"/>
        <v>-</v>
      </c>
      <c r="U26" s="100" t="str">
        <f t="shared" si="6"/>
        <v>-</v>
      </c>
      <c r="V26" s="101" t="str">
        <f t="shared" si="7"/>
        <v>-</v>
      </c>
      <c r="X26" s="92">
        <f>COUNTIF($C$4:C26,C26)</f>
        <v>1</v>
      </c>
      <c r="Y26" s="93" t="str">
        <f t="shared" si="8"/>
        <v>Greg Chapman</v>
      </c>
      <c r="Z26" s="92">
        <f t="shared" si="9"/>
        <v>260.04000000000002</v>
      </c>
      <c r="AA26" s="92">
        <f t="shared" si="10"/>
        <v>181.01</v>
      </c>
      <c r="AB26" s="96">
        <f t="shared" si="11"/>
        <v>441.05</v>
      </c>
    </row>
    <row r="27" spans="1:28" ht="17.25" customHeight="1" x14ac:dyDescent="0.2">
      <c r="A27" s="92">
        <f t="shared" si="0"/>
        <v>15</v>
      </c>
      <c r="B27" s="64">
        <v>24</v>
      </c>
      <c r="C27" s="67" t="str">
        <f>VLOOKUP($B27,'[1]Totals Sheet'!$A$4:$AC$103,15,0)</f>
        <v>Greg Chapman</v>
      </c>
      <c r="D27" s="72">
        <f>IF(ISERROR($C27),"-",VLOOKUP($B27,'[1]Totals Sheet'!$A$4:$AC$103,16,0))</f>
        <v>251.04999999999998</v>
      </c>
      <c r="E27" s="72">
        <f>IF(ISERROR($C27),"-",VLOOKUP($B27,'[1]Totals Sheet'!$A$4:$AC$103,17,0))</f>
        <v>260.04000000000002</v>
      </c>
      <c r="F27" s="72">
        <f>IF(ISERROR($C27),"-",VLOOKUP($B27,'[1]Totals Sheet'!$A$4:$AC$103,18,0))</f>
        <v>181.01</v>
      </c>
      <c r="G27" s="72" t="e">
        <f>IF(ISERROR($C27),"-",VLOOKUP($B27,'[1]Totals Sheet'!$A$4:$AC$103,19,0))</f>
        <v>#N/A</v>
      </c>
      <c r="H27" s="102">
        <f>IF(ISERROR($C27),"-",VLOOKUP($B27,'[1]Totals Sheet'!$A$4:$AC$103,20,0))</f>
        <v>251.04999999999998</v>
      </c>
      <c r="I27" s="102">
        <f>IF(ISERROR($C27),"-",VLOOKUP($B27,'[1]Totals Sheet'!$A$4:$AC$103,21,0))</f>
        <v>260.04000000000002</v>
      </c>
      <c r="J27" s="102">
        <f>IF(ISERROR($C27),"-",VLOOKUP($B27,'[1]Totals Sheet'!$A$4:$AC$103,22,0))</f>
        <v>181.01</v>
      </c>
      <c r="K27" s="102" t="str">
        <f>IF(ISERROR($C27),"-",VLOOKUP($B27,'[1]Totals Sheet'!$A$4:$AC$103,23,0))</f>
        <v>-</v>
      </c>
      <c r="L27" s="71">
        <f>IF(ISERROR($C27),"-",VLOOKUP($B27,'[1]Totals Sheet'!$A$4:$AC$103,24,0))</f>
        <v>260.04000000000002</v>
      </c>
      <c r="M27" s="71">
        <f>IF(ISERROR($C27),"-",VLOOKUP($B27,'[1]Totals Sheet'!$A$4:$AC$103,25,0))</f>
        <v>181.01</v>
      </c>
      <c r="N27" s="71">
        <f>IF(ISERROR($C27),"-",VLOOKUP($B27,'[1]Totals Sheet'!$A$4:$AC$103,28,0))</f>
        <v>441.0538004</v>
      </c>
      <c r="O27" s="103">
        <f t="shared" si="1"/>
        <v>15</v>
      </c>
      <c r="Q27" s="104">
        <f t="shared" si="2"/>
        <v>15</v>
      </c>
      <c r="R27" s="90" t="str">
        <f t="shared" si="3"/>
        <v>Greg Chapman</v>
      </c>
      <c r="S27" s="91">
        <f t="shared" si="4"/>
        <v>260.04000000000002</v>
      </c>
      <c r="T27" s="91">
        <f t="shared" si="5"/>
        <v>181.01</v>
      </c>
      <c r="U27" s="91">
        <f t="shared" si="6"/>
        <v>441.05</v>
      </c>
      <c r="V27" s="89">
        <f t="shared" si="7"/>
        <v>15</v>
      </c>
      <c r="X27" s="92">
        <f>COUNTIF($C$4:C27,C27)</f>
        <v>2</v>
      </c>
      <c r="Y27" s="93" t="str">
        <f t="shared" si="8"/>
        <v>-</v>
      </c>
      <c r="Z27" s="92" t="str">
        <f t="shared" si="9"/>
        <v>-</v>
      </c>
      <c r="AA27" s="92" t="str">
        <f t="shared" si="10"/>
        <v>-</v>
      </c>
      <c r="AB27" s="96" t="str">
        <f t="shared" si="11"/>
        <v>-</v>
      </c>
    </row>
    <row r="28" spans="1:28" s="93" customFormat="1" ht="17.25" customHeight="1" x14ac:dyDescent="0.2">
      <c r="A28" s="92">
        <f t="shared" si="0"/>
        <v>16</v>
      </c>
      <c r="B28" s="92">
        <v>25</v>
      </c>
      <c r="C28" s="93" t="str">
        <f>VLOOKUP($B28,'[1]Totals Sheet'!$A$4:$AC$103,15,0)</f>
        <v>Barry Tucker LH</v>
      </c>
      <c r="D28" s="94">
        <f>IF(ISERROR($C28),"-",VLOOKUP($B28,'[1]Totals Sheet'!$A$4:$AC$103,16,0))</f>
        <v>250.03</v>
      </c>
      <c r="E28" s="94">
        <f>IF(ISERROR($C28),"-",VLOOKUP($B28,'[1]Totals Sheet'!$A$4:$AC$103,17,0))</f>
        <v>233.03</v>
      </c>
      <c r="F28" s="94">
        <f>IF(ISERROR($C28),"-",VLOOKUP($B28,'[1]Totals Sheet'!$A$4:$AC$103,18,0))</f>
        <v>189</v>
      </c>
      <c r="G28" s="94" t="e">
        <f>IF(ISERROR($C28),"-",VLOOKUP($B28,'[1]Totals Sheet'!$A$4:$AC$103,19,0))</f>
        <v>#N/A</v>
      </c>
      <c r="H28" s="95">
        <f>IF(ISERROR($C28),"-",VLOOKUP($B28,'[1]Totals Sheet'!$A$4:$AC$103,20,0))</f>
        <v>250.03</v>
      </c>
      <c r="I28" s="95">
        <f>IF(ISERROR($C28),"-",VLOOKUP($B28,'[1]Totals Sheet'!$A$4:$AC$103,21,0))</f>
        <v>233.03</v>
      </c>
      <c r="J28" s="95">
        <f>IF(ISERROR($C28),"-",VLOOKUP($B28,'[1]Totals Sheet'!$A$4:$AC$103,22,0))</f>
        <v>189</v>
      </c>
      <c r="K28" s="95" t="str">
        <f>IF(ISERROR($C28),"-",VLOOKUP($B28,'[1]Totals Sheet'!$A$4:$AC$103,23,0))</f>
        <v>-</v>
      </c>
      <c r="L28" s="96">
        <f>IF(ISERROR($C28),"-",VLOOKUP($B28,'[1]Totals Sheet'!$A$4:$AC$103,24,0))</f>
        <v>250.03</v>
      </c>
      <c r="M28" s="96">
        <f>IF(ISERROR($C28),"-",VLOOKUP($B28,'[1]Totals Sheet'!$A$4:$AC$103,25,0))</f>
        <v>189</v>
      </c>
      <c r="N28" s="96">
        <f>IF(ISERROR($C28),"-",VLOOKUP($B28,'[1]Totals Sheet'!$A$4:$AC$103,28,0))</f>
        <v>439.0340003</v>
      </c>
      <c r="O28" s="97">
        <f t="shared" si="1"/>
        <v>16</v>
      </c>
      <c r="Q28" s="98">
        <f t="shared" si="2"/>
        <v>16</v>
      </c>
      <c r="R28" s="99" t="str">
        <f t="shared" si="3"/>
        <v>Barry Tucker LH</v>
      </c>
      <c r="S28" s="100">
        <f t="shared" si="4"/>
        <v>250.03</v>
      </c>
      <c r="T28" s="100">
        <f t="shared" si="5"/>
        <v>189</v>
      </c>
      <c r="U28" s="100">
        <f t="shared" si="6"/>
        <v>439.03</v>
      </c>
      <c r="V28" s="101">
        <f t="shared" si="7"/>
        <v>16</v>
      </c>
      <c r="X28" s="92">
        <f>COUNTIF($C$4:C28,C28)</f>
        <v>1</v>
      </c>
      <c r="Y28" s="93" t="str">
        <f t="shared" si="8"/>
        <v>Barry Tucker LH</v>
      </c>
      <c r="Z28" s="92">
        <f t="shared" si="9"/>
        <v>250.03</v>
      </c>
      <c r="AA28" s="92">
        <f t="shared" si="10"/>
        <v>189</v>
      </c>
      <c r="AB28" s="96">
        <f t="shared" si="11"/>
        <v>439.03</v>
      </c>
    </row>
    <row r="29" spans="1:28" ht="17.25" customHeight="1" x14ac:dyDescent="0.2">
      <c r="A29" s="92">
        <f t="shared" si="0"/>
        <v>17</v>
      </c>
      <c r="B29" s="64">
        <v>26</v>
      </c>
      <c r="C29" s="67" t="str">
        <f>VLOOKUP($B29,'[1]Totals Sheet'!$A$4:$AC$103,15,0)</f>
        <v>Josh Arundell</v>
      </c>
      <c r="D29" s="72">
        <f>IF(ISERROR($C29),"-",VLOOKUP($B29,'[1]Totals Sheet'!$A$4:$AC$103,16,0))</f>
        <v>212</v>
      </c>
      <c r="E29" s="72">
        <f>IF(ISERROR($C29),"-",VLOOKUP($B29,'[1]Totals Sheet'!$A$4:$AC$103,17,0))</f>
        <v>247</v>
      </c>
      <c r="F29" s="72">
        <f>IF(ISERROR($C29),"-",VLOOKUP($B29,'[1]Totals Sheet'!$A$4:$AC$103,18,0))</f>
        <v>144</v>
      </c>
      <c r="G29" s="72" t="e">
        <f>IF(ISERROR($C29),"-",VLOOKUP($B29,'[1]Totals Sheet'!$A$4:$AC$103,19,0))</f>
        <v>#N/A</v>
      </c>
      <c r="H29" s="102">
        <f>IF(ISERROR($C29),"-",VLOOKUP($B29,'[1]Totals Sheet'!$A$4:$AC$103,20,0))</f>
        <v>212</v>
      </c>
      <c r="I29" s="102">
        <f>IF(ISERROR($C29),"-",VLOOKUP($B29,'[1]Totals Sheet'!$A$4:$AC$103,21,0))</f>
        <v>247</v>
      </c>
      <c r="J29" s="102">
        <f>IF(ISERROR($C29),"-",VLOOKUP($B29,'[1]Totals Sheet'!$A$4:$AC$103,22,0))</f>
        <v>144</v>
      </c>
      <c r="K29" s="102" t="str">
        <f>IF(ISERROR($C29),"-",VLOOKUP($B29,'[1]Totals Sheet'!$A$4:$AC$103,23,0))</f>
        <v>-</v>
      </c>
      <c r="L29" s="71">
        <f>IF(ISERROR($C29),"-",VLOOKUP($B29,'[1]Totals Sheet'!$A$4:$AC$103,24,0))</f>
        <v>247</v>
      </c>
      <c r="M29" s="71">
        <f>IF(ISERROR($C29),"-",VLOOKUP($B29,'[1]Totals Sheet'!$A$4:$AC$103,25,0))</f>
        <v>144</v>
      </c>
      <c r="N29" s="71">
        <f>IF(ISERROR($C29),"-",VLOOKUP($B29,'[1]Totals Sheet'!$A$4:$AC$103,28,0))</f>
        <v>391.00372469999996</v>
      </c>
      <c r="O29" s="103">
        <f t="shared" si="1"/>
        <v>17</v>
      </c>
      <c r="Q29" s="104">
        <f t="shared" si="2"/>
        <v>17</v>
      </c>
      <c r="R29" s="90" t="str">
        <f t="shared" si="3"/>
        <v>Josh Arundell</v>
      </c>
      <c r="S29" s="91">
        <f t="shared" si="4"/>
        <v>247</v>
      </c>
      <c r="T29" s="91">
        <f t="shared" si="5"/>
        <v>144</v>
      </c>
      <c r="U29" s="91">
        <f t="shared" si="6"/>
        <v>391</v>
      </c>
      <c r="V29" s="89">
        <f t="shared" si="7"/>
        <v>17</v>
      </c>
      <c r="X29" s="92">
        <f>COUNTIF($C$4:C29,C29)</f>
        <v>1</v>
      </c>
      <c r="Y29" s="93" t="str">
        <f t="shared" si="8"/>
        <v>Josh Arundell</v>
      </c>
      <c r="Z29" s="92">
        <f t="shared" si="9"/>
        <v>247</v>
      </c>
      <c r="AA29" s="92">
        <f t="shared" si="10"/>
        <v>144</v>
      </c>
      <c r="AB29" s="96">
        <f t="shared" si="11"/>
        <v>391</v>
      </c>
    </row>
    <row r="30" spans="1:28" s="93" customFormat="1" ht="17.25" customHeight="1" x14ac:dyDescent="0.2">
      <c r="A30" s="92">
        <f t="shared" si="0"/>
        <v>18</v>
      </c>
      <c r="B30" s="92">
        <v>27</v>
      </c>
      <c r="C30" s="93" t="str">
        <f>VLOOKUP($B30,'[1]Totals Sheet'!$A$4:$AC$103,15,0)</f>
        <v>Peter Gerhold</v>
      </c>
      <c r="D30" s="94">
        <f>IF(ISERROR($C30),"-",VLOOKUP($B30,'[1]Totals Sheet'!$A$4:$AC$103,16,0))</f>
        <v>182.01</v>
      </c>
      <c r="E30" s="94" t="e">
        <f>IF(ISERROR($C30),"-",VLOOKUP($B30,'[1]Totals Sheet'!$A$4:$AC$103,17,0))</f>
        <v>#N/A</v>
      </c>
      <c r="F30" s="94">
        <f>IF(ISERROR($C30),"-",VLOOKUP($B30,'[1]Totals Sheet'!$A$4:$AC$103,18,0))</f>
        <v>202.01999999999998</v>
      </c>
      <c r="G30" s="94" t="e">
        <f>IF(ISERROR($C30),"-",VLOOKUP($B30,'[1]Totals Sheet'!$A$4:$AC$103,19,0))</f>
        <v>#N/A</v>
      </c>
      <c r="H30" s="95">
        <f>IF(ISERROR($C30),"-",VLOOKUP($B30,'[1]Totals Sheet'!$A$4:$AC$103,20,0))</f>
        <v>182.01</v>
      </c>
      <c r="I30" s="95" t="str">
        <f>IF(ISERROR($C30),"-",VLOOKUP($B30,'[1]Totals Sheet'!$A$4:$AC$103,21,0))</f>
        <v>-</v>
      </c>
      <c r="J30" s="95">
        <f>IF(ISERROR($C30),"-",VLOOKUP($B30,'[1]Totals Sheet'!$A$4:$AC$103,22,0))</f>
        <v>202.01999999999998</v>
      </c>
      <c r="K30" s="95" t="str">
        <f>IF(ISERROR($C30),"-",VLOOKUP($B30,'[1]Totals Sheet'!$A$4:$AC$103,23,0))</f>
        <v>-</v>
      </c>
      <c r="L30" s="96">
        <f>IF(ISERROR($C30),"-",VLOOKUP($B30,'[1]Totals Sheet'!$A$4:$AC$103,24,0))</f>
        <v>182.01</v>
      </c>
      <c r="M30" s="96">
        <f>IF(ISERROR($C30),"-",VLOOKUP($B30,'[1]Totals Sheet'!$A$4:$AC$103,25,0))</f>
        <v>202.01999999999998</v>
      </c>
      <c r="N30" s="96">
        <f>IF(ISERROR($C30),"-",VLOOKUP($B30,'[1]Totals Sheet'!$A$4:$AC$103,28,0))</f>
        <v>384.03482020199993</v>
      </c>
      <c r="O30" s="97">
        <f t="shared" si="1"/>
        <v>18</v>
      </c>
      <c r="Q30" s="98">
        <f t="shared" si="2"/>
        <v>18</v>
      </c>
      <c r="R30" s="99" t="str">
        <f t="shared" si="3"/>
        <v>Peter Gerhold</v>
      </c>
      <c r="S30" s="100">
        <f t="shared" si="4"/>
        <v>182.01</v>
      </c>
      <c r="T30" s="100">
        <f t="shared" si="5"/>
        <v>202.01999999999998</v>
      </c>
      <c r="U30" s="100">
        <f t="shared" si="6"/>
        <v>384.03</v>
      </c>
      <c r="V30" s="101">
        <f t="shared" si="7"/>
        <v>18</v>
      </c>
      <c r="X30" s="92">
        <f>COUNTIF($C$4:C30,C30)</f>
        <v>1</v>
      </c>
      <c r="Y30" s="93" t="str">
        <f t="shared" si="8"/>
        <v>Peter Gerhold</v>
      </c>
      <c r="Z30" s="92">
        <f t="shared" si="9"/>
        <v>182.01</v>
      </c>
      <c r="AA30" s="92">
        <f t="shared" si="10"/>
        <v>202.01999999999998</v>
      </c>
      <c r="AB30" s="96">
        <f t="shared" si="11"/>
        <v>384.03</v>
      </c>
    </row>
    <row r="31" spans="1:28" ht="17.25" customHeight="1" x14ac:dyDescent="0.2">
      <c r="A31" s="92">
        <f t="shared" si="0"/>
        <v>19</v>
      </c>
      <c r="B31" s="64">
        <v>28</v>
      </c>
      <c r="C31" s="67" t="str">
        <f>VLOOKUP($B31,'[1]Totals Sheet'!$A$4:$AC$103,15,0)</f>
        <v>Michael Bennett</v>
      </c>
      <c r="D31" s="72" t="e">
        <f>IF(ISERROR($C31),"-",VLOOKUP($B31,'[1]Totals Sheet'!$A$4:$AC$103,16,0))</f>
        <v>#N/A</v>
      </c>
      <c r="E31" s="72">
        <f>IF(ISERROR($C31),"-",VLOOKUP($B31,'[1]Totals Sheet'!$A$4:$AC$103,17,0))</f>
        <v>194.01</v>
      </c>
      <c r="F31" s="72">
        <f>IF(ISERROR($C31),"-",VLOOKUP($B31,'[1]Totals Sheet'!$A$4:$AC$103,18,0))</f>
        <v>173</v>
      </c>
      <c r="G31" s="72" t="e">
        <f>IF(ISERROR($C31),"-",VLOOKUP($B31,'[1]Totals Sheet'!$A$4:$AC$103,19,0))</f>
        <v>#N/A</v>
      </c>
      <c r="H31" s="102" t="str">
        <f>IF(ISERROR($C31),"-",VLOOKUP($B31,'[1]Totals Sheet'!$A$4:$AC$103,20,0))</f>
        <v>-</v>
      </c>
      <c r="I31" s="102">
        <f>IF(ISERROR($C31),"-",VLOOKUP($B31,'[1]Totals Sheet'!$A$4:$AC$103,21,0))</f>
        <v>194.01</v>
      </c>
      <c r="J31" s="102">
        <f>IF(ISERROR($C31),"-",VLOOKUP($B31,'[1]Totals Sheet'!$A$4:$AC$103,22,0))</f>
        <v>173</v>
      </c>
      <c r="K31" s="102" t="str">
        <f>IF(ISERROR($C31),"-",VLOOKUP($B31,'[1]Totals Sheet'!$A$4:$AC$103,23,0))</f>
        <v>-</v>
      </c>
      <c r="L31" s="71">
        <f>IF(ISERROR($C31),"-",VLOOKUP($B31,'[1]Totals Sheet'!$A$4:$AC$103,24,0))</f>
        <v>194.01</v>
      </c>
      <c r="M31" s="71">
        <f>IF(ISERROR($C31),"-",VLOOKUP($B31,'[1]Totals Sheet'!$A$4:$AC$103,25,0))</f>
        <v>173</v>
      </c>
      <c r="N31" s="71">
        <f>IF(ISERROR($C31),"-",VLOOKUP($B31,'[1]Totals Sheet'!$A$4:$AC$103,28,0))</f>
        <v>367.01391940099995</v>
      </c>
      <c r="O31" s="103">
        <f t="shared" si="1"/>
        <v>19</v>
      </c>
      <c r="Q31" s="104">
        <f t="shared" si="2"/>
        <v>19</v>
      </c>
      <c r="R31" s="90" t="str">
        <f t="shared" si="3"/>
        <v>Michael Bennett</v>
      </c>
      <c r="S31" s="91">
        <f t="shared" si="4"/>
        <v>194.01</v>
      </c>
      <c r="T31" s="91">
        <f t="shared" si="5"/>
        <v>173</v>
      </c>
      <c r="U31" s="91">
        <f t="shared" si="6"/>
        <v>367.01</v>
      </c>
      <c r="V31" s="89">
        <f t="shared" si="7"/>
        <v>19</v>
      </c>
      <c r="X31" s="92">
        <f>COUNTIF($C$4:C31,C31)</f>
        <v>1</v>
      </c>
      <c r="Y31" s="93" t="str">
        <f t="shared" si="8"/>
        <v>Michael Bennett</v>
      </c>
      <c r="Z31" s="92">
        <f t="shared" si="9"/>
        <v>194.01</v>
      </c>
      <c r="AA31" s="92">
        <f t="shared" si="10"/>
        <v>173</v>
      </c>
      <c r="AB31" s="96">
        <f t="shared" si="11"/>
        <v>367.01</v>
      </c>
    </row>
    <row r="32" spans="1:28" s="93" customFormat="1" ht="17.25" customHeight="1" x14ac:dyDescent="0.2">
      <c r="A32" s="92">
        <f t="shared" si="0"/>
        <v>20</v>
      </c>
      <c r="B32" s="92">
        <v>29</v>
      </c>
      <c r="C32" s="93" t="str">
        <f>VLOOKUP($B32,'[1]Totals Sheet'!$A$4:$AC$103,15,0)</f>
        <v>Paul Krebs</v>
      </c>
      <c r="D32" s="94" t="e">
        <f>IF(ISERROR($C32),"-",VLOOKUP($B32,'[1]Totals Sheet'!$A$4:$AC$103,16,0))</f>
        <v>#N/A</v>
      </c>
      <c r="E32" s="94">
        <f>IF(ISERROR($C32),"-",VLOOKUP($B32,'[1]Totals Sheet'!$A$4:$AC$103,17,0))</f>
        <v>225.03</v>
      </c>
      <c r="F32" s="94">
        <f>IF(ISERROR($C32),"-",VLOOKUP($B32,'[1]Totals Sheet'!$A$4:$AC$103,18,0))</f>
        <v>110</v>
      </c>
      <c r="G32" s="94" t="e">
        <f>IF(ISERROR($C32),"-",VLOOKUP($B32,'[1]Totals Sheet'!$A$4:$AC$103,19,0))</f>
        <v>#N/A</v>
      </c>
      <c r="H32" s="95" t="str">
        <f>IF(ISERROR($C32),"-",VLOOKUP($B32,'[1]Totals Sheet'!$A$4:$AC$103,20,0))</f>
        <v>-</v>
      </c>
      <c r="I32" s="95">
        <f>IF(ISERROR($C32),"-",VLOOKUP($B32,'[1]Totals Sheet'!$A$4:$AC$103,21,0))</f>
        <v>225.03</v>
      </c>
      <c r="J32" s="95">
        <f>IF(ISERROR($C32),"-",VLOOKUP($B32,'[1]Totals Sheet'!$A$4:$AC$103,22,0))</f>
        <v>110</v>
      </c>
      <c r="K32" s="95" t="str">
        <f>IF(ISERROR($C32),"-",VLOOKUP($B32,'[1]Totals Sheet'!$A$4:$AC$103,23,0))</f>
        <v>-</v>
      </c>
      <c r="L32" s="96">
        <f>IF(ISERROR($C32),"-",VLOOKUP($B32,'[1]Totals Sheet'!$A$4:$AC$103,24,0))</f>
        <v>225.03</v>
      </c>
      <c r="M32" s="96">
        <f>IF(ISERROR($C32),"-",VLOOKUP($B32,'[1]Totals Sheet'!$A$4:$AC$103,25,0))</f>
        <v>110</v>
      </c>
      <c r="N32" s="96">
        <f>IF(ISERROR($C32),"-",VLOOKUP($B32,'[1]Totals Sheet'!$A$4:$AC$103,28,0))</f>
        <v>335.03412250299999</v>
      </c>
      <c r="O32" s="97">
        <f t="shared" si="1"/>
        <v>20</v>
      </c>
      <c r="Q32" s="98">
        <f t="shared" si="2"/>
        <v>20</v>
      </c>
      <c r="R32" s="99" t="str">
        <f t="shared" si="3"/>
        <v>Paul Krebs</v>
      </c>
      <c r="S32" s="100">
        <f t="shared" si="4"/>
        <v>225.03</v>
      </c>
      <c r="T32" s="100">
        <f t="shared" si="5"/>
        <v>110</v>
      </c>
      <c r="U32" s="100">
        <f t="shared" si="6"/>
        <v>335.03</v>
      </c>
      <c r="V32" s="101">
        <f t="shared" si="7"/>
        <v>20</v>
      </c>
      <c r="X32" s="92">
        <f>COUNTIF($C$4:C32,C32)</f>
        <v>1</v>
      </c>
      <c r="Y32" s="93" t="str">
        <f t="shared" si="8"/>
        <v>Paul Krebs</v>
      </c>
      <c r="Z32" s="92">
        <f t="shared" si="9"/>
        <v>225.03</v>
      </c>
      <c r="AA32" s="92">
        <f t="shared" si="10"/>
        <v>110</v>
      </c>
      <c r="AB32" s="96">
        <f t="shared" si="11"/>
        <v>335.03</v>
      </c>
    </row>
    <row r="33" spans="1:28" ht="17.25" customHeight="1" x14ac:dyDescent="0.2">
      <c r="A33" s="92" t="str">
        <f t="shared" si="0"/>
        <v>-</v>
      </c>
      <c r="B33" s="64">
        <v>30</v>
      </c>
      <c r="C33" s="67" t="str">
        <f>VLOOKUP($B33,'[1]Totals Sheet'!$A$4:$AC$103,15,0)</f>
        <v>Bruce Blacker</v>
      </c>
      <c r="D33" s="72">
        <f>IF(ISERROR($C33),"-",VLOOKUP($B33,'[1]Totals Sheet'!$A$4:$AC$103,16,0))</f>
        <v>60</v>
      </c>
      <c r="E33" s="72" t="e">
        <f>IF(ISERROR($C33),"-",VLOOKUP($B33,'[1]Totals Sheet'!$A$4:$AC$103,17,0))</f>
        <v>#N/A</v>
      </c>
      <c r="F33" s="72">
        <f>IF(ISERROR($C33),"-",VLOOKUP($B33,'[1]Totals Sheet'!$A$4:$AC$103,18,0))</f>
        <v>229.05</v>
      </c>
      <c r="G33" s="72" t="e">
        <f>IF(ISERROR($C33),"-",VLOOKUP($B33,'[1]Totals Sheet'!$A$4:$AC$103,19,0))</f>
        <v>#N/A</v>
      </c>
      <c r="H33" s="102">
        <f>IF(ISERROR($C33),"-",VLOOKUP($B33,'[1]Totals Sheet'!$A$4:$AC$103,20,0))</f>
        <v>60</v>
      </c>
      <c r="I33" s="102" t="str">
        <f>IF(ISERROR($C33),"-",VLOOKUP($B33,'[1]Totals Sheet'!$A$4:$AC$103,21,0))</f>
        <v>-</v>
      </c>
      <c r="J33" s="102">
        <f>IF(ISERROR($C33),"-",VLOOKUP($B33,'[1]Totals Sheet'!$A$4:$AC$103,22,0))</f>
        <v>229.05</v>
      </c>
      <c r="K33" s="102" t="str">
        <f>IF(ISERROR($C33),"-",VLOOKUP($B33,'[1]Totals Sheet'!$A$4:$AC$103,23,0))</f>
        <v>-</v>
      </c>
      <c r="L33" s="71">
        <f>IF(ISERROR($C33),"-",VLOOKUP($B33,'[1]Totals Sheet'!$A$4:$AC$103,24,0))</f>
        <v>60</v>
      </c>
      <c r="M33" s="71">
        <f>IF(ISERROR($C33),"-",VLOOKUP($B33,'[1]Totals Sheet'!$A$4:$AC$103,25,0))</f>
        <v>229.05</v>
      </c>
      <c r="N33" s="71">
        <f>IF(ISERROR($C33),"-",VLOOKUP($B33,'[1]Totals Sheet'!$A$4:$AC$103,28,0))</f>
        <v>289.05522290499999</v>
      </c>
      <c r="O33" s="103" t="str">
        <f t="shared" si="1"/>
        <v>-</v>
      </c>
      <c r="Q33" s="104" t="str">
        <f t="shared" si="2"/>
        <v>-</v>
      </c>
      <c r="R33" s="90" t="str">
        <f t="shared" si="3"/>
        <v>-</v>
      </c>
      <c r="S33" s="91" t="str">
        <f t="shared" si="4"/>
        <v>-</v>
      </c>
      <c r="T33" s="91" t="str">
        <f t="shared" si="5"/>
        <v>-</v>
      </c>
      <c r="U33" s="91" t="str">
        <f t="shared" si="6"/>
        <v>-</v>
      </c>
      <c r="V33" s="89" t="str">
        <f t="shared" si="7"/>
        <v>-</v>
      </c>
      <c r="X33" s="92">
        <f>COUNTIF($C$4:C33,C33)</f>
        <v>1</v>
      </c>
      <c r="Y33" s="93" t="str">
        <f t="shared" si="8"/>
        <v>Bruce Blacker</v>
      </c>
      <c r="Z33" s="92">
        <f t="shared" si="9"/>
        <v>60</v>
      </c>
      <c r="AA33" s="92">
        <f t="shared" si="10"/>
        <v>229.05</v>
      </c>
      <c r="AB33" s="96">
        <f t="shared" si="11"/>
        <v>289.05</v>
      </c>
    </row>
    <row r="34" spans="1:28" s="93" customFormat="1" ht="17.25" customHeight="1" x14ac:dyDescent="0.2">
      <c r="A34" s="92">
        <f t="shared" si="0"/>
        <v>21</v>
      </c>
      <c r="B34" s="92">
        <v>31</v>
      </c>
      <c r="C34" s="93" t="str">
        <f>VLOOKUP($B34,'[1]Totals Sheet'!$A$4:$AC$103,15,0)</f>
        <v>Bruce Blacker</v>
      </c>
      <c r="D34" s="94">
        <f>IF(ISERROR($C34),"-",VLOOKUP($B34,'[1]Totals Sheet'!$A$4:$AC$103,16,0))</f>
        <v>60</v>
      </c>
      <c r="E34" s="94" t="e">
        <f>IF(ISERROR($C34),"-",VLOOKUP($B34,'[1]Totals Sheet'!$A$4:$AC$103,17,0))</f>
        <v>#N/A</v>
      </c>
      <c r="F34" s="94">
        <f>IF(ISERROR($C34),"-",VLOOKUP($B34,'[1]Totals Sheet'!$A$4:$AC$103,18,0))</f>
        <v>229.05</v>
      </c>
      <c r="G34" s="94" t="e">
        <f>IF(ISERROR($C34),"-",VLOOKUP($B34,'[1]Totals Sheet'!$A$4:$AC$103,19,0))</f>
        <v>#N/A</v>
      </c>
      <c r="H34" s="95">
        <f>IF(ISERROR($C34),"-",VLOOKUP($B34,'[1]Totals Sheet'!$A$4:$AC$103,20,0))</f>
        <v>60</v>
      </c>
      <c r="I34" s="95" t="str">
        <f>IF(ISERROR($C34),"-",VLOOKUP($B34,'[1]Totals Sheet'!$A$4:$AC$103,21,0))</f>
        <v>-</v>
      </c>
      <c r="J34" s="95">
        <f>IF(ISERROR($C34),"-",VLOOKUP($B34,'[1]Totals Sheet'!$A$4:$AC$103,22,0))</f>
        <v>229.05</v>
      </c>
      <c r="K34" s="95" t="str">
        <f>IF(ISERROR($C34),"-",VLOOKUP($B34,'[1]Totals Sheet'!$A$4:$AC$103,23,0))</f>
        <v>-</v>
      </c>
      <c r="L34" s="96">
        <f>IF(ISERROR($C34),"-",VLOOKUP($B34,'[1]Totals Sheet'!$A$4:$AC$103,24,0))</f>
        <v>60</v>
      </c>
      <c r="M34" s="96">
        <f>IF(ISERROR($C34),"-",VLOOKUP($B34,'[1]Totals Sheet'!$A$4:$AC$103,25,0))</f>
        <v>229.05</v>
      </c>
      <c r="N34" s="96">
        <f>IF(ISERROR($C34),"-",VLOOKUP($B34,'[1]Totals Sheet'!$A$4:$AC$103,28,0))</f>
        <v>289.05212290499998</v>
      </c>
      <c r="O34" s="97">
        <f t="shared" si="1"/>
        <v>21</v>
      </c>
      <c r="Q34" s="98">
        <f t="shared" si="2"/>
        <v>21</v>
      </c>
      <c r="R34" s="99" t="str">
        <f t="shared" si="3"/>
        <v>Bruce Blacker</v>
      </c>
      <c r="S34" s="100">
        <f t="shared" si="4"/>
        <v>60</v>
      </c>
      <c r="T34" s="100">
        <f t="shared" si="5"/>
        <v>229.05</v>
      </c>
      <c r="U34" s="100">
        <f t="shared" si="6"/>
        <v>289.05</v>
      </c>
      <c r="V34" s="101">
        <f t="shared" si="7"/>
        <v>21</v>
      </c>
      <c r="X34" s="92">
        <f>COUNTIF($C$4:C34,C34)</f>
        <v>2</v>
      </c>
      <c r="Y34" s="93" t="str">
        <f t="shared" si="8"/>
        <v>-</v>
      </c>
      <c r="Z34" s="92" t="str">
        <f t="shared" si="9"/>
        <v>-</v>
      </c>
      <c r="AA34" s="92" t="str">
        <f t="shared" si="10"/>
        <v>-</v>
      </c>
      <c r="AB34" s="96" t="str">
        <f t="shared" si="11"/>
        <v>-</v>
      </c>
    </row>
    <row r="35" spans="1:28" ht="17.25" customHeight="1" x14ac:dyDescent="0.2">
      <c r="A35" s="92">
        <f t="shared" si="0"/>
        <v>22</v>
      </c>
      <c r="B35" s="64">
        <v>32</v>
      </c>
      <c r="C35" s="67" t="str">
        <f>VLOOKUP($B35,'[1]Totals Sheet'!$A$4:$AC$103,15,0)</f>
        <v>Alison Brett</v>
      </c>
      <c r="D35" s="72" t="e">
        <f>IF(ISERROR($C35),"-",VLOOKUP($B35,'[1]Totals Sheet'!$A$4:$AC$103,16,0))</f>
        <v>#N/A</v>
      </c>
      <c r="E35" s="72" t="e">
        <f>IF(ISERROR($C35),"-",VLOOKUP($B35,'[1]Totals Sheet'!$A$4:$AC$103,17,0))</f>
        <v>#N/A</v>
      </c>
      <c r="F35" s="72">
        <f>IF(ISERROR($C35),"-",VLOOKUP($B35,'[1]Totals Sheet'!$A$4:$AC$103,18,0))</f>
        <v>244.03999999999996</v>
      </c>
      <c r="G35" s="72" t="e">
        <f>IF(ISERROR($C35),"-",VLOOKUP($B35,'[1]Totals Sheet'!$A$4:$AC$103,19,0))</f>
        <v>#N/A</v>
      </c>
      <c r="H35" s="102" t="str">
        <f>IF(ISERROR($C35),"-",VLOOKUP($B35,'[1]Totals Sheet'!$A$4:$AC$103,20,0))</f>
        <v>-</v>
      </c>
      <c r="I35" s="102" t="str">
        <f>IF(ISERROR($C35),"-",VLOOKUP($B35,'[1]Totals Sheet'!$A$4:$AC$103,21,0))</f>
        <v>-</v>
      </c>
      <c r="J35" s="102">
        <f>IF(ISERROR($C35),"-",VLOOKUP($B35,'[1]Totals Sheet'!$A$4:$AC$103,22,0))</f>
        <v>244.03999999999996</v>
      </c>
      <c r="K35" s="102" t="str">
        <f>IF(ISERROR($C35),"-",VLOOKUP($B35,'[1]Totals Sheet'!$A$4:$AC$103,23,0))</f>
        <v>-</v>
      </c>
      <c r="L35" s="71">
        <f>IF(ISERROR($C35),"-",VLOOKUP($B35,'[1]Totals Sheet'!$A$4:$AC$103,24,0))</f>
        <v>0</v>
      </c>
      <c r="M35" s="71">
        <f>IF(ISERROR($C35),"-",VLOOKUP($B35,'[1]Totals Sheet'!$A$4:$AC$103,25,0))</f>
        <v>244.03999999999996</v>
      </c>
      <c r="N35" s="71">
        <f>IF(ISERROR($C35),"-",VLOOKUP($B35,'[1]Totals Sheet'!$A$4:$AC$103,28,0))</f>
        <v>244.04354039999998</v>
      </c>
      <c r="O35" s="103">
        <f t="shared" si="1"/>
        <v>22</v>
      </c>
      <c r="Q35" s="104">
        <f t="shared" si="2"/>
        <v>22</v>
      </c>
      <c r="R35" s="90" t="str">
        <f t="shared" si="3"/>
        <v>Alison Brett</v>
      </c>
      <c r="S35" s="91">
        <f t="shared" si="4"/>
        <v>0</v>
      </c>
      <c r="T35" s="91">
        <f t="shared" si="5"/>
        <v>244.03999999999996</v>
      </c>
      <c r="U35" s="91">
        <f t="shared" si="6"/>
        <v>244.03999999999996</v>
      </c>
      <c r="V35" s="89">
        <f t="shared" si="7"/>
        <v>22</v>
      </c>
      <c r="X35" s="92">
        <f>COUNTIF($C$4:C35,C35)</f>
        <v>1</v>
      </c>
      <c r="Y35" s="93" t="str">
        <f t="shared" si="8"/>
        <v>Alison Brett</v>
      </c>
      <c r="Z35" s="92">
        <f t="shared" si="9"/>
        <v>0</v>
      </c>
      <c r="AA35" s="92">
        <f t="shared" si="10"/>
        <v>244.03999999999996</v>
      </c>
      <c r="AB35" s="96">
        <f t="shared" si="11"/>
        <v>244.03999999999996</v>
      </c>
    </row>
    <row r="36" spans="1:28" s="93" customFormat="1" ht="17.25" customHeight="1" x14ac:dyDescent="0.2">
      <c r="A36" s="92">
        <f t="shared" si="0"/>
        <v>23</v>
      </c>
      <c r="B36" s="92">
        <v>33</v>
      </c>
      <c r="C36" s="93" t="str">
        <f>VLOOKUP($B36,'[1]Totals Sheet'!$A$4:$AC$103,15,0)</f>
        <v>Keegan McGrann JNR</v>
      </c>
      <c r="D36" s="94" t="e">
        <f>IF(ISERROR($C36),"-",VLOOKUP($B36,'[1]Totals Sheet'!$A$4:$AC$103,16,0))</f>
        <v>#N/A</v>
      </c>
      <c r="E36" s="94" t="e">
        <f>IF(ISERROR($C36),"-",VLOOKUP($B36,'[1]Totals Sheet'!$A$4:$AC$103,17,0))</f>
        <v>#N/A</v>
      </c>
      <c r="F36" s="94">
        <f>IF(ISERROR($C36),"-",VLOOKUP($B36,'[1]Totals Sheet'!$A$4:$AC$103,18,0))</f>
        <v>238.02999999999997</v>
      </c>
      <c r="G36" s="94" t="e">
        <f>IF(ISERROR($C36),"-",VLOOKUP($B36,'[1]Totals Sheet'!$A$4:$AC$103,19,0))</f>
        <v>#N/A</v>
      </c>
      <c r="H36" s="95" t="str">
        <f>IF(ISERROR($C36),"-",VLOOKUP($B36,'[1]Totals Sheet'!$A$4:$AC$103,20,0))</f>
        <v>-</v>
      </c>
      <c r="I36" s="95" t="str">
        <f>IF(ISERROR($C36),"-",VLOOKUP($B36,'[1]Totals Sheet'!$A$4:$AC$103,21,0))</f>
        <v>-</v>
      </c>
      <c r="J36" s="95">
        <f>IF(ISERROR($C36),"-",VLOOKUP($B36,'[1]Totals Sheet'!$A$4:$AC$103,22,0))</f>
        <v>238.02999999999997</v>
      </c>
      <c r="K36" s="95" t="str">
        <f>IF(ISERROR($C36),"-",VLOOKUP($B36,'[1]Totals Sheet'!$A$4:$AC$103,23,0))</f>
        <v>-</v>
      </c>
      <c r="L36" s="96">
        <f>IF(ISERROR($C36),"-",VLOOKUP($B36,'[1]Totals Sheet'!$A$4:$AC$103,24,0))</f>
        <v>0</v>
      </c>
      <c r="M36" s="96">
        <f>IF(ISERROR($C36),"-",VLOOKUP($B36,'[1]Totals Sheet'!$A$4:$AC$103,25,0))</f>
        <v>238.02999999999997</v>
      </c>
      <c r="N36" s="96">
        <f>IF(ISERROR($C36),"-",VLOOKUP($B36,'[1]Totals Sheet'!$A$4:$AC$103,28,0))</f>
        <v>238.03162380299997</v>
      </c>
      <c r="O36" s="97">
        <f t="shared" si="1"/>
        <v>23</v>
      </c>
      <c r="Q36" s="98">
        <f t="shared" si="2"/>
        <v>23</v>
      </c>
      <c r="R36" s="99" t="str">
        <f t="shared" si="3"/>
        <v>Keegan McGrann JNR</v>
      </c>
      <c r="S36" s="100">
        <f t="shared" si="4"/>
        <v>0</v>
      </c>
      <c r="T36" s="100">
        <f t="shared" si="5"/>
        <v>238.02999999999997</v>
      </c>
      <c r="U36" s="100">
        <f t="shared" si="6"/>
        <v>238.02999999999997</v>
      </c>
      <c r="V36" s="101">
        <f t="shared" si="7"/>
        <v>23</v>
      </c>
      <c r="X36" s="92">
        <f>COUNTIF($C$4:C36,C36)</f>
        <v>1</v>
      </c>
      <c r="Y36" s="93" t="str">
        <f t="shared" si="8"/>
        <v>Keegan McGrann JNR</v>
      </c>
      <c r="Z36" s="92">
        <f t="shared" si="9"/>
        <v>0</v>
      </c>
      <c r="AA36" s="92">
        <f t="shared" si="10"/>
        <v>238.02999999999997</v>
      </c>
      <c r="AB36" s="96">
        <f t="shared" si="11"/>
        <v>238.02999999999997</v>
      </c>
    </row>
    <row r="37" spans="1:28" ht="17.25" customHeight="1" x14ac:dyDescent="0.2">
      <c r="A37" s="92">
        <f t="shared" si="0"/>
        <v>24</v>
      </c>
      <c r="B37" s="64">
        <v>34</v>
      </c>
      <c r="C37" s="67" t="str">
        <f>VLOOKUP($B37,'[1]Totals Sheet'!$A$4:$AC$103,15,0)</f>
        <v>Gary Barron</v>
      </c>
      <c r="D37" s="72">
        <f>IF(ISERROR($C37),"-",VLOOKUP($B37,'[1]Totals Sheet'!$A$4:$AC$103,16,0))</f>
        <v>170.03</v>
      </c>
      <c r="E37" s="72" t="e">
        <f>IF(ISERROR($C37),"-",VLOOKUP($B37,'[1]Totals Sheet'!$A$4:$AC$103,17,0))</f>
        <v>#N/A</v>
      </c>
      <c r="F37" s="72">
        <f>IF(ISERROR($C37),"-",VLOOKUP($B37,'[1]Totals Sheet'!$A$4:$AC$103,18,0))</f>
        <v>66</v>
      </c>
      <c r="G37" s="72" t="e">
        <f>IF(ISERROR($C37),"-",VLOOKUP($B37,'[1]Totals Sheet'!$A$4:$AC$103,19,0))</f>
        <v>#N/A</v>
      </c>
      <c r="H37" s="102">
        <f>IF(ISERROR($C37),"-",VLOOKUP($B37,'[1]Totals Sheet'!$A$4:$AC$103,20,0))</f>
        <v>170.03</v>
      </c>
      <c r="I37" s="102" t="str">
        <f>IF(ISERROR($C37),"-",VLOOKUP($B37,'[1]Totals Sheet'!$A$4:$AC$103,21,0))</f>
        <v>-</v>
      </c>
      <c r="J37" s="102">
        <f>IF(ISERROR($C37),"-",VLOOKUP($B37,'[1]Totals Sheet'!$A$4:$AC$103,22,0))</f>
        <v>66</v>
      </c>
      <c r="K37" s="102" t="str">
        <f>IF(ISERROR($C37),"-",VLOOKUP($B37,'[1]Totals Sheet'!$A$4:$AC$103,23,0))</f>
        <v>-</v>
      </c>
      <c r="L37" s="71">
        <f>IF(ISERROR($C37),"-",VLOOKUP($B37,'[1]Totals Sheet'!$A$4:$AC$103,24,0))</f>
        <v>170.03</v>
      </c>
      <c r="M37" s="71">
        <f>IF(ISERROR($C37),"-",VLOOKUP($B37,'[1]Totals Sheet'!$A$4:$AC$103,25,0))</f>
        <v>66</v>
      </c>
      <c r="N37" s="71">
        <f>IF(ISERROR($C37),"-",VLOOKUP($B37,'[1]Totals Sheet'!$A$4:$AC$103,28,0))</f>
        <v>236.03501700300001</v>
      </c>
      <c r="O37" s="103">
        <f t="shared" si="1"/>
        <v>24</v>
      </c>
      <c r="Q37" s="104">
        <f t="shared" si="2"/>
        <v>24</v>
      </c>
      <c r="R37" s="90" t="str">
        <f t="shared" si="3"/>
        <v>Gary Barron</v>
      </c>
      <c r="S37" s="91">
        <f t="shared" si="4"/>
        <v>170.03</v>
      </c>
      <c r="T37" s="91">
        <f t="shared" si="5"/>
        <v>66</v>
      </c>
      <c r="U37" s="91">
        <f t="shared" si="6"/>
        <v>236.03</v>
      </c>
      <c r="V37" s="89">
        <f t="shared" si="7"/>
        <v>24</v>
      </c>
      <c r="X37" s="92">
        <f>COUNTIF($C$4:C37,C37)</f>
        <v>1</v>
      </c>
      <c r="Y37" s="93" t="str">
        <f t="shared" si="8"/>
        <v>Gary Barron</v>
      </c>
      <c r="Z37" s="92">
        <f t="shared" si="9"/>
        <v>170.03</v>
      </c>
      <c r="AA37" s="92">
        <f t="shared" si="10"/>
        <v>66</v>
      </c>
      <c r="AB37" s="96">
        <f t="shared" si="11"/>
        <v>236.03</v>
      </c>
    </row>
    <row r="38" spans="1:28" s="93" customFormat="1" ht="17.25" customHeight="1" x14ac:dyDescent="0.2">
      <c r="A38" s="92">
        <f t="shared" si="0"/>
        <v>25</v>
      </c>
      <c r="B38" s="92">
        <v>35</v>
      </c>
      <c r="C38" s="93" t="str">
        <f>VLOOKUP($B38,'[1]Totals Sheet'!$A$4:$AC$103,15,0)</f>
        <v>Tony Gestier</v>
      </c>
      <c r="D38" s="94" t="e">
        <f>IF(ISERROR($C38),"-",VLOOKUP($B38,'[1]Totals Sheet'!$A$4:$AC$103,16,0))</f>
        <v>#N/A</v>
      </c>
      <c r="E38" s="94" t="e">
        <f>IF(ISERROR($C38),"-",VLOOKUP($B38,'[1]Totals Sheet'!$A$4:$AC$103,17,0))</f>
        <v>#N/A</v>
      </c>
      <c r="F38" s="94">
        <f>IF(ISERROR($C38),"-",VLOOKUP($B38,'[1]Totals Sheet'!$A$4:$AC$103,18,0))</f>
        <v>236</v>
      </c>
      <c r="G38" s="94" t="e">
        <f>IF(ISERROR($C38),"-",VLOOKUP($B38,'[1]Totals Sheet'!$A$4:$AC$103,19,0))</f>
        <v>#N/A</v>
      </c>
      <c r="H38" s="95" t="str">
        <f>IF(ISERROR($C38),"-",VLOOKUP($B38,'[1]Totals Sheet'!$A$4:$AC$103,20,0))</f>
        <v>-</v>
      </c>
      <c r="I38" s="95" t="str">
        <f>IF(ISERROR($C38),"-",VLOOKUP($B38,'[1]Totals Sheet'!$A$4:$AC$103,21,0))</f>
        <v>-</v>
      </c>
      <c r="J38" s="95">
        <f>IF(ISERROR($C38),"-",VLOOKUP($B38,'[1]Totals Sheet'!$A$4:$AC$103,22,0))</f>
        <v>236</v>
      </c>
      <c r="K38" s="95" t="str">
        <f>IF(ISERROR($C38),"-",VLOOKUP($B38,'[1]Totals Sheet'!$A$4:$AC$103,23,0))</f>
        <v>-</v>
      </c>
      <c r="L38" s="96">
        <f>IF(ISERROR($C38),"-",VLOOKUP($B38,'[1]Totals Sheet'!$A$4:$AC$103,24,0))</f>
        <v>0</v>
      </c>
      <c r="M38" s="96">
        <f>IF(ISERROR($C38),"-",VLOOKUP($B38,'[1]Totals Sheet'!$A$4:$AC$103,25,0))</f>
        <v>236</v>
      </c>
      <c r="N38" s="96">
        <f>IF(ISERROR($C38),"-",VLOOKUP($B38,'[1]Totals Sheet'!$A$4:$AC$103,28,0))</f>
        <v>236.00182359999999</v>
      </c>
      <c r="O38" s="97">
        <f t="shared" si="1"/>
        <v>25</v>
      </c>
      <c r="Q38" s="98">
        <f t="shared" si="2"/>
        <v>25</v>
      </c>
      <c r="R38" s="99" t="str">
        <f t="shared" si="3"/>
        <v>Tony Gestier</v>
      </c>
      <c r="S38" s="100">
        <f t="shared" si="4"/>
        <v>0</v>
      </c>
      <c r="T38" s="100">
        <f t="shared" si="5"/>
        <v>236</v>
      </c>
      <c r="U38" s="100">
        <f t="shared" si="6"/>
        <v>236</v>
      </c>
      <c r="V38" s="101">
        <f t="shared" si="7"/>
        <v>25</v>
      </c>
      <c r="X38" s="92">
        <f>COUNTIF($C$4:C38,C38)</f>
        <v>1</v>
      </c>
      <c r="Y38" s="93" t="str">
        <f t="shared" si="8"/>
        <v>Tony Gestier</v>
      </c>
      <c r="Z38" s="92">
        <f t="shared" si="9"/>
        <v>0</v>
      </c>
      <c r="AA38" s="92">
        <f t="shared" si="10"/>
        <v>236</v>
      </c>
      <c r="AB38" s="96">
        <f t="shared" si="11"/>
        <v>236</v>
      </c>
    </row>
    <row r="39" spans="1:28" ht="17.25" customHeight="1" x14ac:dyDescent="0.2">
      <c r="A39" s="92">
        <f t="shared" si="0"/>
        <v>26</v>
      </c>
      <c r="B39" s="64">
        <v>36</v>
      </c>
      <c r="C39" s="67" t="str">
        <f>VLOOKUP($B39,'[1]Totals Sheet'!$A$4:$AC$103,15,0)</f>
        <v>John Butts</v>
      </c>
      <c r="D39" s="72" t="e">
        <f>IF(ISERROR($C39),"-",VLOOKUP($B39,'[1]Totals Sheet'!$A$4:$AC$103,16,0))</f>
        <v>#N/A</v>
      </c>
      <c r="E39" s="72" t="e">
        <f>IF(ISERROR($C39),"-",VLOOKUP($B39,'[1]Totals Sheet'!$A$4:$AC$103,17,0))</f>
        <v>#N/A</v>
      </c>
      <c r="F39" s="72">
        <f>IF(ISERROR($C39),"-",VLOOKUP($B39,'[1]Totals Sheet'!$A$4:$AC$103,18,0))</f>
        <v>231.01</v>
      </c>
      <c r="G39" s="72" t="e">
        <f>IF(ISERROR($C39),"-",VLOOKUP($B39,'[1]Totals Sheet'!$A$4:$AC$103,19,0))</f>
        <v>#N/A</v>
      </c>
      <c r="H39" s="102" t="str">
        <f>IF(ISERROR($C39),"-",VLOOKUP($B39,'[1]Totals Sheet'!$A$4:$AC$103,20,0))</f>
        <v>-</v>
      </c>
      <c r="I39" s="102" t="str">
        <f>IF(ISERROR($C39),"-",VLOOKUP($B39,'[1]Totals Sheet'!$A$4:$AC$103,21,0))</f>
        <v>-</v>
      </c>
      <c r="J39" s="102">
        <f>IF(ISERROR($C39),"-",VLOOKUP($B39,'[1]Totals Sheet'!$A$4:$AC$103,22,0))</f>
        <v>231.01</v>
      </c>
      <c r="K39" s="102" t="str">
        <f>IF(ISERROR($C39),"-",VLOOKUP($B39,'[1]Totals Sheet'!$A$4:$AC$103,23,0))</f>
        <v>-</v>
      </c>
      <c r="L39" s="71">
        <f>IF(ISERROR($C39),"-",VLOOKUP($B39,'[1]Totals Sheet'!$A$4:$AC$103,24,0))</f>
        <v>0</v>
      </c>
      <c r="M39" s="71">
        <f>IF(ISERROR($C39),"-",VLOOKUP($B39,'[1]Totals Sheet'!$A$4:$AC$103,25,0))</f>
        <v>231.01</v>
      </c>
      <c r="N39" s="71">
        <f>IF(ISERROR($C39),"-",VLOOKUP($B39,'[1]Totals Sheet'!$A$4:$AC$103,28,0))</f>
        <v>231.01202310100001</v>
      </c>
      <c r="O39" s="103">
        <f t="shared" si="1"/>
        <v>26</v>
      </c>
      <c r="Q39" s="104">
        <f t="shared" si="2"/>
        <v>26</v>
      </c>
      <c r="R39" s="90" t="str">
        <f t="shared" si="3"/>
        <v>John Butts</v>
      </c>
      <c r="S39" s="91">
        <f t="shared" si="4"/>
        <v>0</v>
      </c>
      <c r="T39" s="91">
        <f t="shared" si="5"/>
        <v>231.01</v>
      </c>
      <c r="U39" s="91">
        <f t="shared" si="6"/>
        <v>231.01</v>
      </c>
      <c r="V39" s="89">
        <f t="shared" si="7"/>
        <v>26</v>
      </c>
      <c r="X39" s="92">
        <f>COUNTIF($C$4:C39,C39)</f>
        <v>1</v>
      </c>
      <c r="Y39" s="93" t="str">
        <f t="shared" si="8"/>
        <v>John Butts</v>
      </c>
      <c r="Z39" s="92">
        <f t="shared" si="9"/>
        <v>0</v>
      </c>
      <c r="AA39" s="92">
        <f t="shared" si="10"/>
        <v>231.01</v>
      </c>
      <c r="AB39" s="96">
        <f t="shared" si="11"/>
        <v>231.01</v>
      </c>
    </row>
    <row r="40" spans="1:28" s="93" customFormat="1" ht="17.25" customHeight="1" x14ac:dyDescent="0.2">
      <c r="A40" s="92">
        <f t="shared" si="0"/>
        <v>27</v>
      </c>
      <c r="B40" s="92">
        <v>37</v>
      </c>
      <c r="C40" s="93" t="str">
        <f>VLOOKUP($B40,'[1]Totals Sheet'!$A$4:$AC$103,15,0)</f>
        <v>Ken Melgaard</v>
      </c>
      <c r="D40" s="94" t="e">
        <f>IF(ISERROR($C40),"-",VLOOKUP($B40,'[1]Totals Sheet'!$A$4:$AC$103,16,0))</f>
        <v>#N/A</v>
      </c>
      <c r="E40" s="94" t="e">
        <f>IF(ISERROR($C40),"-",VLOOKUP($B40,'[1]Totals Sheet'!$A$4:$AC$103,17,0))</f>
        <v>#N/A</v>
      </c>
      <c r="F40" s="94">
        <f>IF(ISERROR($C40),"-",VLOOKUP($B40,'[1]Totals Sheet'!$A$4:$AC$103,18,0))</f>
        <v>228.05</v>
      </c>
      <c r="G40" s="94" t="e">
        <f>IF(ISERROR($C40),"-",VLOOKUP($B40,'[1]Totals Sheet'!$A$4:$AC$103,19,0))</f>
        <v>#N/A</v>
      </c>
      <c r="H40" s="95" t="str">
        <f>IF(ISERROR($C40),"-",VLOOKUP($B40,'[1]Totals Sheet'!$A$4:$AC$103,20,0))</f>
        <v>-</v>
      </c>
      <c r="I40" s="95" t="str">
        <f>IF(ISERROR($C40),"-",VLOOKUP($B40,'[1]Totals Sheet'!$A$4:$AC$103,21,0))</f>
        <v>-</v>
      </c>
      <c r="J40" s="95">
        <f>IF(ISERROR($C40),"-",VLOOKUP($B40,'[1]Totals Sheet'!$A$4:$AC$103,22,0))</f>
        <v>228.05</v>
      </c>
      <c r="K40" s="95" t="str">
        <f>IF(ISERROR($C40),"-",VLOOKUP($B40,'[1]Totals Sheet'!$A$4:$AC$103,23,0))</f>
        <v>-</v>
      </c>
      <c r="L40" s="96">
        <f>IF(ISERROR($C40),"-",VLOOKUP($B40,'[1]Totals Sheet'!$A$4:$AC$103,24,0))</f>
        <v>0</v>
      </c>
      <c r="M40" s="96">
        <f>IF(ISERROR($C40),"-",VLOOKUP($B40,'[1]Totals Sheet'!$A$4:$AC$103,25,0))</f>
        <v>228.05</v>
      </c>
      <c r="N40" s="96">
        <f>IF(ISERROR($C40),"-",VLOOKUP($B40,'[1]Totals Sheet'!$A$4:$AC$103,28,0))</f>
        <v>228.05232280499999</v>
      </c>
      <c r="O40" s="97">
        <f t="shared" si="1"/>
        <v>27</v>
      </c>
      <c r="Q40" s="98">
        <f t="shared" si="2"/>
        <v>27</v>
      </c>
      <c r="R40" s="99" t="str">
        <f t="shared" si="3"/>
        <v>Ken Melgaard</v>
      </c>
      <c r="S40" s="100">
        <f t="shared" si="4"/>
        <v>0</v>
      </c>
      <c r="T40" s="100">
        <f t="shared" si="5"/>
        <v>228.05</v>
      </c>
      <c r="U40" s="100">
        <f t="shared" si="6"/>
        <v>228.05</v>
      </c>
      <c r="V40" s="101">
        <f t="shared" si="7"/>
        <v>27</v>
      </c>
      <c r="X40" s="92">
        <f>COUNTIF($C$4:C40,C40)</f>
        <v>1</v>
      </c>
      <c r="Y40" s="93" t="str">
        <f t="shared" si="8"/>
        <v>Ken Melgaard</v>
      </c>
      <c r="Z40" s="92">
        <f t="shared" si="9"/>
        <v>0</v>
      </c>
      <c r="AA40" s="92">
        <f t="shared" si="10"/>
        <v>228.05</v>
      </c>
      <c r="AB40" s="96">
        <f t="shared" si="11"/>
        <v>228.05</v>
      </c>
    </row>
    <row r="41" spans="1:28" ht="17.25" customHeight="1" x14ac:dyDescent="0.2">
      <c r="A41" s="92">
        <f t="shared" si="0"/>
        <v>28</v>
      </c>
      <c r="B41" s="64">
        <v>38</v>
      </c>
      <c r="C41" s="67" t="str">
        <f>VLOOKUP($B41,'[1]Totals Sheet'!$A$4:$AC$103,15,0)</f>
        <v>David Dundas</v>
      </c>
      <c r="D41" s="72" t="e">
        <f>IF(ISERROR($C41),"-",VLOOKUP($B41,'[1]Totals Sheet'!$A$4:$AC$103,16,0))</f>
        <v>#N/A</v>
      </c>
      <c r="E41" s="72" t="e">
        <f>IF(ISERROR($C41),"-",VLOOKUP($B41,'[1]Totals Sheet'!$A$4:$AC$103,17,0))</f>
        <v>#N/A</v>
      </c>
      <c r="F41" s="72">
        <f>IF(ISERROR($C41),"-",VLOOKUP($B41,'[1]Totals Sheet'!$A$4:$AC$103,18,0))</f>
        <v>228.01999999999998</v>
      </c>
      <c r="G41" s="72" t="e">
        <f>IF(ISERROR($C41),"-",VLOOKUP($B41,'[1]Totals Sheet'!$A$4:$AC$103,19,0))</f>
        <v>#N/A</v>
      </c>
      <c r="H41" s="102" t="str">
        <f>IF(ISERROR($C41),"-",VLOOKUP($B41,'[1]Totals Sheet'!$A$4:$AC$103,20,0))</f>
        <v>-</v>
      </c>
      <c r="I41" s="102" t="str">
        <f>IF(ISERROR($C41),"-",VLOOKUP($B41,'[1]Totals Sheet'!$A$4:$AC$103,21,0))</f>
        <v>-</v>
      </c>
      <c r="J41" s="102">
        <f>IF(ISERROR($C41),"-",VLOOKUP($B41,'[1]Totals Sheet'!$A$4:$AC$103,22,0))</f>
        <v>228.01999999999998</v>
      </c>
      <c r="K41" s="102" t="str">
        <f>IF(ISERROR($C41),"-",VLOOKUP($B41,'[1]Totals Sheet'!$A$4:$AC$103,23,0))</f>
        <v>-</v>
      </c>
      <c r="L41" s="71">
        <f>IF(ISERROR($C41),"-",VLOOKUP($B41,'[1]Totals Sheet'!$A$4:$AC$103,24,0))</f>
        <v>0</v>
      </c>
      <c r="M41" s="71">
        <f>IF(ISERROR($C41),"-",VLOOKUP($B41,'[1]Totals Sheet'!$A$4:$AC$103,25,0))</f>
        <v>228.01999999999998</v>
      </c>
      <c r="N41" s="71">
        <f>IF(ISERROR($C41),"-",VLOOKUP($B41,'[1]Totals Sheet'!$A$4:$AC$103,28,0))</f>
        <v>228.02242280199997</v>
      </c>
      <c r="O41" s="103">
        <f t="shared" si="1"/>
        <v>28</v>
      </c>
      <c r="Q41" s="104">
        <f t="shared" si="2"/>
        <v>28</v>
      </c>
      <c r="R41" s="90" t="str">
        <f t="shared" si="3"/>
        <v>David Dundas</v>
      </c>
      <c r="S41" s="91">
        <f t="shared" si="4"/>
        <v>0</v>
      </c>
      <c r="T41" s="91">
        <f t="shared" si="5"/>
        <v>228.01999999999998</v>
      </c>
      <c r="U41" s="91">
        <f t="shared" si="6"/>
        <v>228.01999999999998</v>
      </c>
      <c r="V41" s="89">
        <f t="shared" si="7"/>
        <v>28</v>
      </c>
      <c r="X41" s="92">
        <f>COUNTIF($C$4:C41,C41)</f>
        <v>1</v>
      </c>
      <c r="Y41" s="93" t="str">
        <f t="shared" si="8"/>
        <v>David Dundas</v>
      </c>
      <c r="Z41" s="92">
        <f t="shared" si="9"/>
        <v>0</v>
      </c>
      <c r="AA41" s="92">
        <f t="shared" si="10"/>
        <v>228.01999999999998</v>
      </c>
      <c r="AB41" s="96">
        <f t="shared" si="11"/>
        <v>228.01999999999998</v>
      </c>
    </row>
    <row r="42" spans="1:28" s="93" customFormat="1" ht="17.25" customHeight="1" x14ac:dyDescent="0.2">
      <c r="A42" s="92">
        <f t="shared" si="0"/>
        <v>29</v>
      </c>
      <c r="B42" s="92">
        <v>39</v>
      </c>
      <c r="C42" s="93" t="str">
        <f>VLOOKUP($B42,'[1]Totals Sheet'!$A$4:$AC$103,15,0)</f>
        <v>Kathy Dundas</v>
      </c>
      <c r="D42" s="94" t="e">
        <f>IF(ISERROR($C42),"-",VLOOKUP($B42,'[1]Totals Sheet'!$A$4:$AC$103,16,0))</f>
        <v>#N/A</v>
      </c>
      <c r="E42" s="94" t="e">
        <f>IF(ISERROR($C42),"-",VLOOKUP($B42,'[1]Totals Sheet'!$A$4:$AC$103,17,0))</f>
        <v>#N/A</v>
      </c>
      <c r="F42" s="94">
        <f>IF(ISERROR($C42),"-",VLOOKUP($B42,'[1]Totals Sheet'!$A$4:$AC$103,18,0))</f>
        <v>224.01999999999998</v>
      </c>
      <c r="G42" s="94" t="e">
        <f>IF(ISERROR($C42),"-",VLOOKUP($B42,'[1]Totals Sheet'!$A$4:$AC$103,19,0))</f>
        <v>#N/A</v>
      </c>
      <c r="H42" s="95" t="str">
        <f>IF(ISERROR($C42),"-",VLOOKUP($B42,'[1]Totals Sheet'!$A$4:$AC$103,20,0))</f>
        <v>-</v>
      </c>
      <c r="I42" s="95" t="str">
        <f>IF(ISERROR($C42),"-",VLOOKUP($B42,'[1]Totals Sheet'!$A$4:$AC$103,21,0))</f>
        <v>-</v>
      </c>
      <c r="J42" s="95">
        <f>IF(ISERROR($C42),"-",VLOOKUP($B42,'[1]Totals Sheet'!$A$4:$AC$103,22,0))</f>
        <v>224.01999999999998</v>
      </c>
      <c r="K42" s="95" t="str">
        <f>IF(ISERROR($C42),"-",VLOOKUP($B42,'[1]Totals Sheet'!$A$4:$AC$103,23,0))</f>
        <v>-</v>
      </c>
      <c r="L42" s="96">
        <f>IF(ISERROR($C42),"-",VLOOKUP($B42,'[1]Totals Sheet'!$A$4:$AC$103,24,0))</f>
        <v>0</v>
      </c>
      <c r="M42" s="96">
        <f>IF(ISERROR($C42),"-",VLOOKUP($B42,'[1]Totals Sheet'!$A$4:$AC$103,25,0))</f>
        <v>224.01999999999998</v>
      </c>
      <c r="N42" s="96">
        <f>IF(ISERROR($C42),"-",VLOOKUP($B42,'[1]Totals Sheet'!$A$4:$AC$103,28,0))</f>
        <v>224.022622402</v>
      </c>
      <c r="O42" s="97">
        <f t="shared" si="1"/>
        <v>29</v>
      </c>
      <c r="Q42" s="98">
        <f t="shared" si="2"/>
        <v>29</v>
      </c>
      <c r="R42" s="99" t="str">
        <f t="shared" si="3"/>
        <v>Kathy Dundas</v>
      </c>
      <c r="S42" s="100">
        <f t="shared" si="4"/>
        <v>0</v>
      </c>
      <c r="T42" s="100">
        <f t="shared" si="5"/>
        <v>224.01999999999998</v>
      </c>
      <c r="U42" s="100">
        <f t="shared" si="6"/>
        <v>224.01999999999998</v>
      </c>
      <c r="V42" s="101">
        <f t="shared" si="7"/>
        <v>29</v>
      </c>
      <c r="X42" s="92">
        <f>COUNTIF($C$4:C42,C42)</f>
        <v>1</v>
      </c>
      <c r="Y42" s="93" t="str">
        <f t="shared" si="8"/>
        <v>Kathy Dundas</v>
      </c>
      <c r="Z42" s="92">
        <f t="shared" si="9"/>
        <v>0</v>
      </c>
      <c r="AA42" s="92">
        <f t="shared" si="10"/>
        <v>224.01999999999998</v>
      </c>
      <c r="AB42" s="96">
        <f t="shared" si="11"/>
        <v>224.01999999999998</v>
      </c>
    </row>
    <row r="43" spans="1:28" ht="17.25" customHeight="1" x14ac:dyDescent="0.2">
      <c r="A43" s="92">
        <f t="shared" si="0"/>
        <v>30</v>
      </c>
      <c r="B43" s="64">
        <v>40</v>
      </c>
      <c r="C43" s="67" t="str">
        <f>VLOOKUP($B43,'[1]Totals Sheet'!$A$4:$AC$103,15,0)</f>
        <v>Rob Valerie</v>
      </c>
      <c r="D43" s="72" t="e">
        <f>IF(ISERROR($C43),"-",VLOOKUP($B43,'[1]Totals Sheet'!$A$4:$AC$103,16,0))</f>
        <v>#N/A</v>
      </c>
      <c r="E43" s="72" t="e">
        <f>IF(ISERROR($C43),"-",VLOOKUP($B43,'[1]Totals Sheet'!$A$4:$AC$103,17,0))</f>
        <v>#N/A</v>
      </c>
      <c r="F43" s="72">
        <f>IF(ISERROR($C43),"-",VLOOKUP($B43,'[1]Totals Sheet'!$A$4:$AC$103,18,0))</f>
        <v>224.01</v>
      </c>
      <c r="G43" s="72" t="e">
        <f>IF(ISERROR($C43),"-",VLOOKUP($B43,'[1]Totals Sheet'!$A$4:$AC$103,19,0))</f>
        <v>#N/A</v>
      </c>
      <c r="H43" s="102" t="str">
        <f>IF(ISERROR($C43),"-",VLOOKUP($B43,'[1]Totals Sheet'!$A$4:$AC$103,20,0))</f>
        <v>-</v>
      </c>
      <c r="I43" s="102" t="str">
        <f>IF(ISERROR($C43),"-",VLOOKUP($B43,'[1]Totals Sheet'!$A$4:$AC$103,21,0))</f>
        <v>-</v>
      </c>
      <c r="J43" s="102">
        <f>IF(ISERROR($C43),"-",VLOOKUP($B43,'[1]Totals Sheet'!$A$4:$AC$103,22,0))</f>
        <v>224.01</v>
      </c>
      <c r="K43" s="102" t="str">
        <f>IF(ISERROR($C43),"-",VLOOKUP($B43,'[1]Totals Sheet'!$A$4:$AC$103,23,0))</f>
        <v>-</v>
      </c>
      <c r="L43" s="71">
        <f>IF(ISERROR($C43),"-",VLOOKUP($B43,'[1]Totals Sheet'!$A$4:$AC$103,24,0))</f>
        <v>0</v>
      </c>
      <c r="M43" s="71">
        <f>IF(ISERROR($C43),"-",VLOOKUP($B43,'[1]Totals Sheet'!$A$4:$AC$103,25,0))</f>
        <v>224.01</v>
      </c>
      <c r="N43" s="71">
        <f>IF(ISERROR($C43),"-",VLOOKUP($B43,'[1]Totals Sheet'!$A$4:$AC$103,28,0))</f>
        <v>224.01272240099999</v>
      </c>
      <c r="O43" s="103">
        <f t="shared" si="1"/>
        <v>30</v>
      </c>
      <c r="Q43" s="104">
        <f t="shared" si="2"/>
        <v>30</v>
      </c>
      <c r="R43" s="90" t="str">
        <f t="shared" si="3"/>
        <v>Rob Valerie</v>
      </c>
      <c r="S43" s="91">
        <f t="shared" si="4"/>
        <v>0</v>
      </c>
      <c r="T43" s="91">
        <f t="shared" si="5"/>
        <v>224.01</v>
      </c>
      <c r="U43" s="91">
        <f t="shared" si="6"/>
        <v>224.01</v>
      </c>
      <c r="V43" s="89">
        <f t="shared" si="7"/>
        <v>30</v>
      </c>
      <c r="X43" s="92">
        <f>COUNTIF($C$4:C43,C43)</f>
        <v>1</v>
      </c>
      <c r="Y43" s="93" t="str">
        <f t="shared" si="8"/>
        <v>Rob Valerie</v>
      </c>
      <c r="Z43" s="92">
        <f t="shared" si="9"/>
        <v>0</v>
      </c>
      <c r="AA43" s="92">
        <f t="shared" si="10"/>
        <v>224.01</v>
      </c>
      <c r="AB43" s="96">
        <f t="shared" si="11"/>
        <v>224.01</v>
      </c>
    </row>
    <row r="44" spans="1:28" s="93" customFormat="1" ht="17.25" customHeight="1" x14ac:dyDescent="0.2">
      <c r="A44" s="92">
        <f t="shared" si="0"/>
        <v>31</v>
      </c>
      <c r="B44" s="92">
        <v>41</v>
      </c>
      <c r="C44" s="93" t="str">
        <f>VLOOKUP($B44,'[1]Totals Sheet'!$A$4:$AC$103,15,0)</f>
        <v>William Bailey JNR</v>
      </c>
      <c r="D44" s="94">
        <f>IF(ISERROR($C44),"-",VLOOKUP($B44,'[1]Totals Sheet'!$A$4:$AC$103,16,0))</f>
        <v>223.01</v>
      </c>
      <c r="E44" s="94" t="e">
        <f>IF(ISERROR($C44),"-",VLOOKUP($B44,'[1]Totals Sheet'!$A$4:$AC$103,17,0))</f>
        <v>#N/A</v>
      </c>
      <c r="F44" s="94" t="e">
        <f>IF(ISERROR($C44),"-",VLOOKUP($B44,'[1]Totals Sheet'!$A$4:$AC$103,18,0))</f>
        <v>#N/A</v>
      </c>
      <c r="G44" s="94" t="e">
        <f>IF(ISERROR($C44),"-",VLOOKUP($B44,'[1]Totals Sheet'!$A$4:$AC$103,19,0))</f>
        <v>#N/A</v>
      </c>
      <c r="H44" s="95">
        <f>IF(ISERROR($C44),"-",VLOOKUP($B44,'[1]Totals Sheet'!$A$4:$AC$103,20,0))</f>
        <v>223.01</v>
      </c>
      <c r="I44" s="95" t="str">
        <f>IF(ISERROR($C44),"-",VLOOKUP($B44,'[1]Totals Sheet'!$A$4:$AC$103,21,0))</f>
        <v>-</v>
      </c>
      <c r="J44" s="95" t="str">
        <f>IF(ISERROR($C44),"-",VLOOKUP($B44,'[1]Totals Sheet'!$A$4:$AC$103,22,0))</f>
        <v>-</v>
      </c>
      <c r="K44" s="95" t="str">
        <f>IF(ISERROR($C44),"-",VLOOKUP($B44,'[1]Totals Sheet'!$A$4:$AC$103,23,0))</f>
        <v>-</v>
      </c>
      <c r="L44" s="96">
        <f>IF(ISERROR($C44),"-",VLOOKUP($B44,'[1]Totals Sheet'!$A$4:$AC$103,24,0))</f>
        <v>223.01</v>
      </c>
      <c r="M44" s="96">
        <f>IF(ISERROR($C44),"-",VLOOKUP($B44,'[1]Totals Sheet'!$A$4:$AC$103,25,0))</f>
        <v>0</v>
      </c>
      <c r="N44" s="96">
        <f>IF(ISERROR($C44),"-",VLOOKUP($B44,'[1]Totals Sheet'!$A$4:$AC$103,28,0))</f>
        <v>223.01322230099998</v>
      </c>
      <c r="O44" s="97">
        <f t="shared" si="1"/>
        <v>31</v>
      </c>
      <c r="Q44" s="98">
        <f t="shared" si="2"/>
        <v>31</v>
      </c>
      <c r="R44" s="99" t="str">
        <f t="shared" si="3"/>
        <v>William Bailey JNR</v>
      </c>
      <c r="S44" s="100">
        <f t="shared" si="4"/>
        <v>223.01</v>
      </c>
      <c r="T44" s="100">
        <f t="shared" si="5"/>
        <v>0</v>
      </c>
      <c r="U44" s="100">
        <f t="shared" si="6"/>
        <v>223.01</v>
      </c>
      <c r="V44" s="101">
        <f t="shared" si="7"/>
        <v>31</v>
      </c>
      <c r="X44" s="92">
        <f>COUNTIF($C$4:C44,C44)</f>
        <v>1</v>
      </c>
      <c r="Y44" s="93" t="str">
        <f t="shared" si="8"/>
        <v>William Bailey JNR</v>
      </c>
      <c r="Z44" s="92">
        <f t="shared" si="9"/>
        <v>223.01</v>
      </c>
      <c r="AA44" s="92">
        <f t="shared" si="10"/>
        <v>0</v>
      </c>
      <c r="AB44" s="96">
        <f t="shared" si="11"/>
        <v>223.01</v>
      </c>
    </row>
    <row r="45" spans="1:28" ht="17.25" customHeight="1" x14ac:dyDescent="0.2">
      <c r="A45" s="92">
        <f t="shared" si="0"/>
        <v>32</v>
      </c>
      <c r="B45" s="64">
        <v>42</v>
      </c>
      <c r="C45" s="67" t="str">
        <f>VLOOKUP($B45,'[1]Totals Sheet'!$A$4:$AC$103,15,0)</f>
        <v>Keith Dowell</v>
      </c>
      <c r="D45" s="72">
        <f>IF(ISERROR($C45),"-",VLOOKUP($B45,'[1]Totals Sheet'!$A$4:$AC$103,16,0))</f>
        <v>221</v>
      </c>
      <c r="E45" s="72">
        <f>IF(ISERROR($C45),"-",VLOOKUP($B45,'[1]Totals Sheet'!$A$4:$AC$103,17,0))</f>
        <v>206.01</v>
      </c>
      <c r="F45" s="72" t="e">
        <f>IF(ISERROR($C45),"-",VLOOKUP($B45,'[1]Totals Sheet'!$A$4:$AC$103,18,0))</f>
        <v>#N/A</v>
      </c>
      <c r="G45" s="72" t="e">
        <f>IF(ISERROR($C45),"-",VLOOKUP($B45,'[1]Totals Sheet'!$A$4:$AC$103,19,0))</f>
        <v>#N/A</v>
      </c>
      <c r="H45" s="102">
        <f>IF(ISERROR($C45),"-",VLOOKUP($B45,'[1]Totals Sheet'!$A$4:$AC$103,20,0))</f>
        <v>221</v>
      </c>
      <c r="I45" s="102">
        <f>IF(ISERROR($C45),"-",VLOOKUP($B45,'[1]Totals Sheet'!$A$4:$AC$103,21,0))</f>
        <v>206.01</v>
      </c>
      <c r="J45" s="102" t="str">
        <f>IF(ISERROR($C45),"-",VLOOKUP($B45,'[1]Totals Sheet'!$A$4:$AC$103,22,0))</f>
        <v>-</v>
      </c>
      <c r="K45" s="102" t="str">
        <f>IF(ISERROR($C45),"-",VLOOKUP($B45,'[1]Totals Sheet'!$A$4:$AC$103,23,0))</f>
        <v>-</v>
      </c>
      <c r="L45" s="71">
        <f>IF(ISERROR($C45),"-",VLOOKUP($B45,'[1]Totals Sheet'!$A$4:$AC$103,24,0))</f>
        <v>221</v>
      </c>
      <c r="M45" s="71">
        <f>IF(ISERROR($C45),"-",VLOOKUP($B45,'[1]Totals Sheet'!$A$4:$AC$103,25,0))</f>
        <v>0</v>
      </c>
      <c r="N45" s="71">
        <f>IF(ISERROR($C45),"-",VLOOKUP($B45,'[1]Totals Sheet'!$A$4:$AC$103,28,0))</f>
        <v>221.00332209999999</v>
      </c>
      <c r="O45" s="103">
        <f t="shared" si="1"/>
        <v>32</v>
      </c>
      <c r="Q45" s="104">
        <f t="shared" si="2"/>
        <v>32</v>
      </c>
      <c r="R45" s="90" t="str">
        <f t="shared" si="3"/>
        <v>Keith Dowell</v>
      </c>
      <c r="S45" s="91">
        <f t="shared" si="4"/>
        <v>221</v>
      </c>
      <c r="T45" s="91">
        <f t="shared" si="5"/>
        <v>0</v>
      </c>
      <c r="U45" s="91">
        <f t="shared" si="6"/>
        <v>221</v>
      </c>
      <c r="V45" s="89">
        <f t="shared" si="7"/>
        <v>32</v>
      </c>
      <c r="X45" s="92">
        <f>COUNTIF($C$4:C45,C45)</f>
        <v>1</v>
      </c>
      <c r="Y45" s="93" t="str">
        <f t="shared" si="8"/>
        <v>Keith Dowell</v>
      </c>
      <c r="Z45" s="92">
        <f t="shared" si="9"/>
        <v>221</v>
      </c>
      <c r="AA45" s="92">
        <f t="shared" si="10"/>
        <v>0</v>
      </c>
      <c r="AB45" s="96">
        <f t="shared" si="11"/>
        <v>221</v>
      </c>
    </row>
    <row r="46" spans="1:28" s="93" customFormat="1" ht="17.25" customHeight="1" x14ac:dyDescent="0.2">
      <c r="A46" s="92">
        <f t="shared" si="0"/>
        <v>33</v>
      </c>
      <c r="B46" s="92">
        <v>43</v>
      </c>
      <c r="C46" s="93" t="str">
        <f>VLOOKUP($B46,'[1]Totals Sheet'!$A$4:$AC$103,15,0)</f>
        <v>Tracy Deehan</v>
      </c>
      <c r="D46" s="94">
        <f>IF(ISERROR($C46),"-",VLOOKUP($B46,'[1]Totals Sheet'!$A$4:$AC$103,16,0))</f>
        <v>215</v>
      </c>
      <c r="E46" s="94" t="e">
        <f>IF(ISERROR($C46),"-",VLOOKUP($B46,'[1]Totals Sheet'!$A$4:$AC$103,17,0))</f>
        <v>#N/A</v>
      </c>
      <c r="F46" s="94" t="e">
        <f>IF(ISERROR($C46),"-",VLOOKUP($B46,'[1]Totals Sheet'!$A$4:$AC$103,18,0))</f>
        <v>#N/A</v>
      </c>
      <c r="G46" s="94" t="e">
        <f>IF(ISERROR($C46),"-",VLOOKUP($B46,'[1]Totals Sheet'!$A$4:$AC$103,19,0))</f>
        <v>#N/A</v>
      </c>
      <c r="H46" s="95">
        <f>IF(ISERROR($C46),"-",VLOOKUP($B46,'[1]Totals Sheet'!$A$4:$AC$103,20,0))</f>
        <v>215</v>
      </c>
      <c r="I46" s="95" t="str">
        <f>IF(ISERROR($C46),"-",VLOOKUP($B46,'[1]Totals Sheet'!$A$4:$AC$103,21,0))</f>
        <v>-</v>
      </c>
      <c r="J46" s="95" t="str">
        <f>IF(ISERROR($C46),"-",VLOOKUP($B46,'[1]Totals Sheet'!$A$4:$AC$103,22,0))</f>
        <v>-</v>
      </c>
      <c r="K46" s="95" t="str">
        <f>IF(ISERROR($C46),"-",VLOOKUP($B46,'[1]Totals Sheet'!$A$4:$AC$103,23,0))</f>
        <v>-</v>
      </c>
      <c r="L46" s="96">
        <f>IF(ISERROR($C46),"-",VLOOKUP($B46,'[1]Totals Sheet'!$A$4:$AC$103,24,0))</f>
        <v>215</v>
      </c>
      <c r="M46" s="96">
        <f>IF(ISERROR($C46),"-",VLOOKUP($B46,'[1]Totals Sheet'!$A$4:$AC$103,25,0))</f>
        <v>0</v>
      </c>
      <c r="N46" s="96">
        <f>IF(ISERROR($C46),"-",VLOOKUP($B46,'[1]Totals Sheet'!$A$4:$AC$103,28,0))</f>
        <v>215.00362150000001</v>
      </c>
      <c r="O46" s="97">
        <f t="shared" si="1"/>
        <v>33</v>
      </c>
      <c r="Q46" s="98">
        <f t="shared" si="2"/>
        <v>33</v>
      </c>
      <c r="R46" s="99" t="str">
        <f t="shared" si="3"/>
        <v>Tracy Deehan</v>
      </c>
      <c r="S46" s="100">
        <f t="shared" si="4"/>
        <v>215</v>
      </c>
      <c r="T46" s="100">
        <f t="shared" si="5"/>
        <v>0</v>
      </c>
      <c r="U46" s="100">
        <f t="shared" si="6"/>
        <v>215</v>
      </c>
      <c r="V46" s="101">
        <f t="shared" si="7"/>
        <v>33</v>
      </c>
      <c r="X46" s="92">
        <f>COUNTIF($C$4:C46,C46)</f>
        <v>1</v>
      </c>
      <c r="Y46" s="93" t="str">
        <f t="shared" si="8"/>
        <v>Tracy Deehan</v>
      </c>
      <c r="Z46" s="92">
        <f t="shared" si="9"/>
        <v>215</v>
      </c>
      <c r="AA46" s="92">
        <f t="shared" si="10"/>
        <v>0</v>
      </c>
      <c r="AB46" s="96">
        <f t="shared" si="11"/>
        <v>215</v>
      </c>
    </row>
    <row r="47" spans="1:28" ht="17.25" customHeight="1" x14ac:dyDescent="0.2">
      <c r="A47" s="92">
        <f t="shared" si="0"/>
        <v>34</v>
      </c>
      <c r="B47" s="64">
        <v>44</v>
      </c>
      <c r="C47" s="67" t="str">
        <f>VLOOKUP($B47,'[1]Totals Sheet'!$A$4:$AC$103,15,0)</f>
        <v>Barry Wild</v>
      </c>
      <c r="D47" s="72" t="e">
        <f>IF(ISERROR($C47),"-",VLOOKUP($B47,'[1]Totals Sheet'!$A$4:$AC$103,16,0))</f>
        <v>#N/A</v>
      </c>
      <c r="E47" s="72" t="e">
        <f>IF(ISERROR($C47),"-",VLOOKUP($B47,'[1]Totals Sheet'!$A$4:$AC$103,17,0))</f>
        <v>#N/A</v>
      </c>
      <c r="F47" s="72">
        <f>IF(ISERROR($C47),"-",VLOOKUP($B47,'[1]Totals Sheet'!$A$4:$AC$103,18,0))</f>
        <v>214.01999999999998</v>
      </c>
      <c r="G47" s="72" t="e">
        <f>IF(ISERROR($C47),"-",VLOOKUP($B47,'[1]Totals Sheet'!$A$4:$AC$103,19,0))</f>
        <v>#N/A</v>
      </c>
      <c r="H47" s="102" t="str">
        <f>IF(ISERROR($C47),"-",VLOOKUP($B47,'[1]Totals Sheet'!$A$4:$AC$103,20,0))</f>
        <v>-</v>
      </c>
      <c r="I47" s="102" t="str">
        <f>IF(ISERROR($C47),"-",VLOOKUP($B47,'[1]Totals Sheet'!$A$4:$AC$103,21,0))</f>
        <v>-</v>
      </c>
      <c r="J47" s="102">
        <f>IF(ISERROR($C47),"-",VLOOKUP($B47,'[1]Totals Sheet'!$A$4:$AC$103,22,0))</f>
        <v>214.01999999999998</v>
      </c>
      <c r="K47" s="102" t="str">
        <f>IF(ISERROR($C47),"-",VLOOKUP($B47,'[1]Totals Sheet'!$A$4:$AC$103,23,0))</f>
        <v>-</v>
      </c>
      <c r="L47" s="71">
        <f>IF(ISERROR($C47),"-",VLOOKUP($B47,'[1]Totals Sheet'!$A$4:$AC$103,24,0))</f>
        <v>0</v>
      </c>
      <c r="M47" s="71">
        <f>IF(ISERROR($C47),"-",VLOOKUP($B47,'[1]Totals Sheet'!$A$4:$AC$103,25,0))</f>
        <v>214.01999999999998</v>
      </c>
      <c r="N47" s="71">
        <f>IF(ISERROR($C47),"-",VLOOKUP($B47,'[1]Totals Sheet'!$A$4:$AC$103,28,0))</f>
        <v>214.02302140199996</v>
      </c>
      <c r="O47" s="103">
        <f t="shared" si="1"/>
        <v>34</v>
      </c>
      <c r="Q47" s="104">
        <f t="shared" si="2"/>
        <v>34</v>
      </c>
      <c r="R47" s="90" t="str">
        <f t="shared" si="3"/>
        <v>Barry Wild</v>
      </c>
      <c r="S47" s="91">
        <f t="shared" si="4"/>
        <v>0</v>
      </c>
      <c r="T47" s="91">
        <f t="shared" si="5"/>
        <v>214.01999999999998</v>
      </c>
      <c r="U47" s="91">
        <f t="shared" si="6"/>
        <v>214.01999999999998</v>
      </c>
      <c r="V47" s="89">
        <f t="shared" si="7"/>
        <v>34</v>
      </c>
      <c r="X47" s="92">
        <f>COUNTIF($C$4:C47,C47)</f>
        <v>1</v>
      </c>
      <c r="Y47" s="93" t="str">
        <f t="shared" si="8"/>
        <v>Barry Wild</v>
      </c>
      <c r="Z47" s="92">
        <f t="shared" si="9"/>
        <v>0</v>
      </c>
      <c r="AA47" s="92">
        <f t="shared" si="10"/>
        <v>214.01999999999998</v>
      </c>
      <c r="AB47" s="96">
        <f t="shared" si="11"/>
        <v>214.01999999999998</v>
      </c>
    </row>
    <row r="48" spans="1:28" s="93" customFormat="1" ht="17.25" customHeight="1" x14ac:dyDescent="0.2">
      <c r="A48" s="92">
        <f t="shared" si="0"/>
        <v>35</v>
      </c>
      <c r="B48" s="92">
        <v>45</v>
      </c>
      <c r="C48" s="93" t="str">
        <f>VLOOKUP($B48,'[1]Totals Sheet'!$A$4:$AC$103,15,0)</f>
        <v>Gavin Myers</v>
      </c>
      <c r="D48" s="94">
        <f>IF(ISERROR($C48),"-",VLOOKUP($B48,'[1]Totals Sheet'!$A$4:$AC$103,16,0))</f>
        <v>80</v>
      </c>
      <c r="E48" s="94" t="e">
        <f>IF(ISERROR($C48),"-",VLOOKUP($B48,'[1]Totals Sheet'!$A$4:$AC$103,17,0))</f>
        <v>#N/A</v>
      </c>
      <c r="F48" s="94" t="e">
        <f>IF(ISERROR($C48),"-",VLOOKUP($B48,'[1]Totals Sheet'!$A$4:$AC$103,18,0))</f>
        <v>#N/A</v>
      </c>
      <c r="G48" s="94" t="e">
        <f>IF(ISERROR($C48),"-",VLOOKUP($B48,'[1]Totals Sheet'!$A$4:$AC$103,19,0))</f>
        <v>#N/A</v>
      </c>
      <c r="H48" s="95">
        <f>IF(ISERROR($C48),"-",VLOOKUP($B48,'[1]Totals Sheet'!$A$4:$AC$103,20,0))</f>
        <v>80</v>
      </c>
      <c r="I48" s="95" t="str">
        <f>IF(ISERROR($C48),"-",VLOOKUP($B48,'[1]Totals Sheet'!$A$4:$AC$103,21,0))</f>
        <v>-</v>
      </c>
      <c r="J48" s="95" t="str">
        <f>IF(ISERROR($C48),"-",VLOOKUP($B48,'[1]Totals Sheet'!$A$4:$AC$103,22,0))</f>
        <v>-</v>
      </c>
      <c r="K48" s="95" t="str">
        <f>IF(ISERROR($C48),"-",VLOOKUP($B48,'[1]Totals Sheet'!$A$4:$AC$103,23,0))</f>
        <v>-</v>
      </c>
      <c r="L48" s="96">
        <f>IF(ISERROR($C48),"-",VLOOKUP($B48,'[1]Totals Sheet'!$A$4:$AC$103,24,0))</f>
        <v>80</v>
      </c>
      <c r="M48" s="96">
        <f>IF(ISERROR($C48),"-",VLOOKUP($B48,'[1]Totals Sheet'!$A$4:$AC$103,25,0))</f>
        <v>0</v>
      </c>
      <c r="N48" s="96">
        <f>IF(ISERROR($C48),"-",VLOOKUP($B48,'[1]Totals Sheet'!$A$4:$AC$103,28,0))</f>
        <v>80.005107999999993</v>
      </c>
      <c r="O48" s="97">
        <f t="shared" si="1"/>
        <v>35</v>
      </c>
      <c r="Q48" s="98">
        <f t="shared" si="2"/>
        <v>35</v>
      </c>
      <c r="R48" s="99" t="str">
        <f t="shared" si="3"/>
        <v>Gavin Myers</v>
      </c>
      <c r="S48" s="100">
        <f t="shared" si="4"/>
        <v>80</v>
      </c>
      <c r="T48" s="100">
        <f t="shared" si="5"/>
        <v>0</v>
      </c>
      <c r="U48" s="100">
        <f t="shared" si="6"/>
        <v>80</v>
      </c>
      <c r="V48" s="101">
        <f t="shared" si="7"/>
        <v>35</v>
      </c>
      <c r="X48" s="92">
        <f>COUNTIF($C$4:C48,C48)</f>
        <v>1</v>
      </c>
      <c r="Y48" s="93" t="str">
        <f t="shared" si="8"/>
        <v>Gavin Myers</v>
      </c>
      <c r="Z48" s="92">
        <f t="shared" si="9"/>
        <v>80</v>
      </c>
      <c r="AA48" s="92">
        <f t="shared" si="10"/>
        <v>0</v>
      </c>
      <c r="AB48" s="96">
        <f t="shared" si="11"/>
        <v>80</v>
      </c>
    </row>
    <row r="49" spans="1:28" ht="17.25" customHeight="1" x14ac:dyDescent="0.2">
      <c r="A49" s="92" t="str">
        <f t="shared" si="0"/>
        <v>-</v>
      </c>
      <c r="B49" s="64">
        <v>46</v>
      </c>
      <c r="C49" s="67" t="str">
        <f>VLOOKUP($B49,'[1]Totals Sheet'!$A$4:$AC$103,15,0)</f>
        <v>-</v>
      </c>
      <c r="D49" s="72" t="str">
        <f>IF(ISERROR($C49),"-",VLOOKUP($B49,'[1]Totals Sheet'!$A$4:$AC$103,16,0))</f>
        <v>-</v>
      </c>
      <c r="E49" s="72" t="str">
        <f>IF(ISERROR($C49),"-",VLOOKUP($B49,'[1]Totals Sheet'!$A$4:$AC$103,17,0))</f>
        <v>-</v>
      </c>
      <c r="F49" s="72" t="str">
        <f>IF(ISERROR($C49),"-",VLOOKUP($B49,'[1]Totals Sheet'!$A$4:$AC$103,18,0))</f>
        <v>-</v>
      </c>
      <c r="G49" s="72" t="str">
        <f>IF(ISERROR($C49),"-",VLOOKUP($B49,'[1]Totals Sheet'!$A$4:$AC$103,19,0))</f>
        <v>-</v>
      </c>
      <c r="H49" s="102" t="str">
        <f>IF(ISERROR($C49),"-",VLOOKUP($B49,'[1]Totals Sheet'!$A$4:$AC$103,20,0))</f>
        <v>-</v>
      </c>
      <c r="I49" s="102" t="str">
        <f>IF(ISERROR($C49),"-",VLOOKUP($B49,'[1]Totals Sheet'!$A$4:$AC$103,21,0))</f>
        <v>-</v>
      </c>
      <c r="J49" s="102" t="str">
        <f>IF(ISERROR($C49),"-",VLOOKUP($B49,'[1]Totals Sheet'!$A$4:$AC$103,22,0))</f>
        <v>-</v>
      </c>
      <c r="K49" s="102" t="str">
        <f>IF(ISERROR($C49),"-",VLOOKUP($B49,'[1]Totals Sheet'!$A$4:$AC$103,23,0))</f>
        <v>-</v>
      </c>
      <c r="L49" s="71">
        <f>IF(ISERROR($C49),"-",VLOOKUP($B49,'[1]Totals Sheet'!$A$4:$AC$103,24,0))</f>
        <v>0</v>
      </c>
      <c r="M49" s="71">
        <f>IF(ISERROR($C49),"-",VLOOKUP($B49,'[1]Totals Sheet'!$A$4:$AC$103,25,0))</f>
        <v>0</v>
      </c>
      <c r="N49" s="71">
        <f>IF(ISERROR($C49),"-",VLOOKUP($B49,'[1]Totals Sheet'!$A$4:$AC$103,28,0))</f>
        <v>1.03E-2</v>
      </c>
      <c r="O49" s="103" t="str">
        <f t="shared" si="1"/>
        <v>-</v>
      </c>
      <c r="Q49" s="104" t="str">
        <f t="shared" si="2"/>
        <v>-</v>
      </c>
      <c r="R49" s="90" t="str">
        <f t="shared" si="3"/>
        <v>-</v>
      </c>
      <c r="S49" s="91" t="str">
        <f t="shared" si="4"/>
        <v>-</v>
      </c>
      <c r="T49" s="91" t="str">
        <f t="shared" si="5"/>
        <v>-</v>
      </c>
      <c r="U49" s="91" t="str">
        <f t="shared" si="6"/>
        <v>-</v>
      </c>
      <c r="V49" s="89" t="str">
        <f t="shared" si="7"/>
        <v>-</v>
      </c>
      <c r="X49" s="92">
        <f>COUNTIF($C$4:C49,C49)</f>
        <v>1</v>
      </c>
      <c r="Y49" s="93" t="str">
        <f t="shared" si="8"/>
        <v>-</v>
      </c>
      <c r="Z49" s="92">
        <f t="shared" si="9"/>
        <v>0</v>
      </c>
      <c r="AA49" s="92">
        <f t="shared" si="10"/>
        <v>0</v>
      </c>
      <c r="AB49" s="96">
        <f t="shared" si="11"/>
        <v>0</v>
      </c>
    </row>
    <row r="50" spans="1:28" s="93" customFormat="1" ht="17.25" customHeight="1" x14ac:dyDescent="0.2">
      <c r="A50" s="92" t="str">
        <f t="shared" si="0"/>
        <v>-</v>
      </c>
      <c r="B50" s="92">
        <v>47</v>
      </c>
      <c r="C50" s="93" t="str">
        <f>VLOOKUP($B50,'[1]Totals Sheet'!$A$4:$AC$103,15,0)</f>
        <v>-</v>
      </c>
      <c r="D50" s="94" t="str">
        <f>IF(ISERROR($C50),"-",VLOOKUP($B50,'[1]Totals Sheet'!$A$4:$AC$103,16,0))</f>
        <v>-</v>
      </c>
      <c r="E50" s="94" t="str">
        <f>IF(ISERROR($C50),"-",VLOOKUP($B50,'[1]Totals Sheet'!$A$4:$AC$103,17,0))</f>
        <v>-</v>
      </c>
      <c r="F50" s="94" t="str">
        <f>IF(ISERROR($C50),"-",VLOOKUP($B50,'[1]Totals Sheet'!$A$4:$AC$103,18,0))</f>
        <v>-</v>
      </c>
      <c r="G50" s="94" t="str">
        <f>IF(ISERROR($C50),"-",VLOOKUP($B50,'[1]Totals Sheet'!$A$4:$AC$103,19,0))</f>
        <v>-</v>
      </c>
      <c r="H50" s="95" t="str">
        <f>IF(ISERROR($C50),"-",VLOOKUP($B50,'[1]Totals Sheet'!$A$4:$AC$103,20,0))</f>
        <v>-</v>
      </c>
      <c r="I50" s="95" t="str">
        <f>IF(ISERROR($C50),"-",VLOOKUP($B50,'[1]Totals Sheet'!$A$4:$AC$103,21,0))</f>
        <v>-</v>
      </c>
      <c r="J50" s="95" t="str">
        <f>IF(ISERROR($C50),"-",VLOOKUP($B50,'[1]Totals Sheet'!$A$4:$AC$103,22,0))</f>
        <v>-</v>
      </c>
      <c r="K50" s="95" t="str">
        <f>IF(ISERROR($C50),"-",VLOOKUP($B50,'[1]Totals Sheet'!$A$4:$AC$103,23,0))</f>
        <v>-</v>
      </c>
      <c r="L50" s="96">
        <f>IF(ISERROR($C50),"-",VLOOKUP($B50,'[1]Totals Sheet'!$A$4:$AC$103,24,0))</f>
        <v>0</v>
      </c>
      <c r="M50" s="96">
        <f>IF(ISERROR($C50),"-",VLOOKUP($B50,'[1]Totals Sheet'!$A$4:$AC$103,25,0))</f>
        <v>0</v>
      </c>
      <c r="N50" s="96">
        <f>IF(ISERROR($C50),"-",VLOOKUP($B50,'[1]Totals Sheet'!$A$4:$AC$103,28,0))</f>
        <v>1.0200000000000001E-2</v>
      </c>
      <c r="O50" s="97" t="str">
        <f t="shared" si="1"/>
        <v>-</v>
      </c>
      <c r="Q50" s="98" t="str">
        <f t="shared" si="2"/>
        <v>-</v>
      </c>
      <c r="R50" s="99" t="str">
        <f t="shared" si="3"/>
        <v>-</v>
      </c>
      <c r="S50" s="100" t="str">
        <f t="shared" si="4"/>
        <v>-</v>
      </c>
      <c r="T50" s="100" t="str">
        <f t="shared" si="5"/>
        <v>-</v>
      </c>
      <c r="U50" s="100" t="str">
        <f t="shared" si="6"/>
        <v>-</v>
      </c>
      <c r="V50" s="101" t="str">
        <f t="shared" si="7"/>
        <v>-</v>
      </c>
      <c r="X50" s="92">
        <f>COUNTIF($C$4:C50,C50)</f>
        <v>2</v>
      </c>
      <c r="Y50" s="93" t="str">
        <f t="shared" si="8"/>
        <v>-</v>
      </c>
      <c r="Z50" s="92" t="str">
        <f t="shared" si="9"/>
        <v>-</v>
      </c>
      <c r="AA50" s="92" t="str">
        <f t="shared" si="10"/>
        <v>-</v>
      </c>
      <c r="AB50" s="96" t="str">
        <f t="shared" si="11"/>
        <v>-</v>
      </c>
    </row>
    <row r="51" spans="1:28" ht="17.25" customHeight="1" x14ac:dyDescent="0.2">
      <c r="A51" s="92" t="str">
        <f t="shared" si="0"/>
        <v>-</v>
      </c>
      <c r="B51" s="64">
        <v>48</v>
      </c>
      <c r="C51" s="67" t="str">
        <f>VLOOKUP($B51,'[1]Totals Sheet'!$A$4:$AC$103,15,0)</f>
        <v>-</v>
      </c>
      <c r="D51" s="72" t="str">
        <f>IF(ISERROR($C51),"-",VLOOKUP($B51,'[1]Totals Sheet'!$A$4:$AC$103,16,0))</f>
        <v>-</v>
      </c>
      <c r="E51" s="72" t="str">
        <f>IF(ISERROR($C51),"-",VLOOKUP($B51,'[1]Totals Sheet'!$A$4:$AC$103,17,0))</f>
        <v>-</v>
      </c>
      <c r="F51" s="72" t="str">
        <f>IF(ISERROR($C51),"-",VLOOKUP($B51,'[1]Totals Sheet'!$A$4:$AC$103,18,0))</f>
        <v>-</v>
      </c>
      <c r="G51" s="72" t="str">
        <f>IF(ISERROR($C51),"-",VLOOKUP($B51,'[1]Totals Sheet'!$A$4:$AC$103,19,0))</f>
        <v>-</v>
      </c>
      <c r="H51" s="102" t="str">
        <f>IF(ISERROR($C51),"-",VLOOKUP($B51,'[1]Totals Sheet'!$A$4:$AC$103,20,0))</f>
        <v>-</v>
      </c>
      <c r="I51" s="102" t="str">
        <f>IF(ISERROR($C51),"-",VLOOKUP($B51,'[1]Totals Sheet'!$A$4:$AC$103,21,0))</f>
        <v>-</v>
      </c>
      <c r="J51" s="102" t="str">
        <f>IF(ISERROR($C51),"-",VLOOKUP($B51,'[1]Totals Sheet'!$A$4:$AC$103,22,0))</f>
        <v>-</v>
      </c>
      <c r="K51" s="102" t="str">
        <f>IF(ISERROR($C51),"-",VLOOKUP($B51,'[1]Totals Sheet'!$A$4:$AC$103,23,0))</f>
        <v>-</v>
      </c>
      <c r="L51" s="71">
        <f>IF(ISERROR($C51),"-",VLOOKUP($B51,'[1]Totals Sheet'!$A$4:$AC$103,24,0))</f>
        <v>0</v>
      </c>
      <c r="M51" s="71">
        <f>IF(ISERROR($C51),"-",VLOOKUP($B51,'[1]Totals Sheet'!$A$4:$AC$103,25,0))</f>
        <v>0</v>
      </c>
      <c r="N51" s="71">
        <f>IF(ISERROR($C51),"-",VLOOKUP($B51,'[1]Totals Sheet'!$A$4:$AC$103,28,0))</f>
        <v>1.01E-2</v>
      </c>
      <c r="O51" s="103" t="str">
        <f t="shared" si="1"/>
        <v>-</v>
      </c>
      <c r="Q51" s="104" t="str">
        <f t="shared" si="2"/>
        <v>-</v>
      </c>
      <c r="R51" s="90" t="str">
        <f t="shared" si="3"/>
        <v>-</v>
      </c>
      <c r="S51" s="91" t="str">
        <f t="shared" si="4"/>
        <v>-</v>
      </c>
      <c r="T51" s="91" t="str">
        <f t="shared" si="5"/>
        <v>-</v>
      </c>
      <c r="U51" s="91" t="str">
        <f t="shared" si="6"/>
        <v>-</v>
      </c>
      <c r="V51" s="89" t="str">
        <f t="shared" si="7"/>
        <v>-</v>
      </c>
      <c r="X51" s="92">
        <f>COUNTIF($C$4:C51,C51)</f>
        <v>3</v>
      </c>
      <c r="Y51" s="93" t="str">
        <f t="shared" si="8"/>
        <v>-</v>
      </c>
      <c r="Z51" s="92" t="str">
        <f t="shared" si="9"/>
        <v>-</v>
      </c>
      <c r="AA51" s="92" t="str">
        <f t="shared" si="10"/>
        <v>-</v>
      </c>
      <c r="AB51" s="96" t="str">
        <f t="shared" si="11"/>
        <v>-</v>
      </c>
    </row>
    <row r="52" spans="1:28" s="93" customFormat="1" ht="17.25" customHeight="1" x14ac:dyDescent="0.2">
      <c r="A52" s="92" t="str">
        <f t="shared" si="0"/>
        <v>-</v>
      </c>
      <c r="B52" s="92">
        <v>49</v>
      </c>
      <c r="C52" s="93" t="str">
        <f>VLOOKUP($B52,'[1]Totals Sheet'!$A$4:$AC$103,15,0)</f>
        <v>-</v>
      </c>
      <c r="D52" s="94" t="str">
        <f>IF(ISERROR($C52),"-",VLOOKUP($B52,'[1]Totals Sheet'!$A$4:$AC$103,16,0))</f>
        <v>-</v>
      </c>
      <c r="E52" s="94" t="str">
        <f>IF(ISERROR($C52),"-",VLOOKUP($B52,'[1]Totals Sheet'!$A$4:$AC$103,17,0))</f>
        <v>-</v>
      </c>
      <c r="F52" s="94" t="str">
        <f>IF(ISERROR($C52),"-",VLOOKUP($B52,'[1]Totals Sheet'!$A$4:$AC$103,18,0))</f>
        <v>-</v>
      </c>
      <c r="G52" s="94" t="str">
        <f>IF(ISERROR($C52),"-",VLOOKUP($B52,'[1]Totals Sheet'!$A$4:$AC$103,19,0))</f>
        <v>-</v>
      </c>
      <c r="H52" s="95" t="str">
        <f>IF(ISERROR($C52),"-",VLOOKUP($B52,'[1]Totals Sheet'!$A$4:$AC$103,20,0))</f>
        <v>-</v>
      </c>
      <c r="I52" s="95" t="str">
        <f>IF(ISERROR($C52),"-",VLOOKUP($B52,'[1]Totals Sheet'!$A$4:$AC$103,21,0))</f>
        <v>-</v>
      </c>
      <c r="J52" s="95" t="str">
        <f>IF(ISERROR($C52),"-",VLOOKUP($B52,'[1]Totals Sheet'!$A$4:$AC$103,22,0))</f>
        <v>-</v>
      </c>
      <c r="K52" s="95" t="str">
        <f>IF(ISERROR($C52),"-",VLOOKUP($B52,'[1]Totals Sheet'!$A$4:$AC$103,23,0))</f>
        <v>-</v>
      </c>
      <c r="L52" s="96">
        <f>IF(ISERROR($C52),"-",VLOOKUP($B52,'[1]Totals Sheet'!$A$4:$AC$103,24,0))</f>
        <v>0</v>
      </c>
      <c r="M52" s="96">
        <f>IF(ISERROR($C52),"-",VLOOKUP($B52,'[1]Totals Sheet'!$A$4:$AC$103,25,0))</f>
        <v>0</v>
      </c>
      <c r="N52" s="96">
        <f>IF(ISERROR($C52),"-",VLOOKUP($B52,'[1]Totals Sheet'!$A$4:$AC$103,28,0))</f>
        <v>0.01</v>
      </c>
      <c r="O52" s="97" t="str">
        <f t="shared" si="1"/>
        <v>-</v>
      </c>
      <c r="Q52" s="98" t="str">
        <f t="shared" si="2"/>
        <v>-</v>
      </c>
      <c r="R52" s="99" t="str">
        <f t="shared" si="3"/>
        <v>-</v>
      </c>
      <c r="S52" s="100" t="str">
        <f t="shared" si="4"/>
        <v>-</v>
      </c>
      <c r="T52" s="100" t="str">
        <f t="shared" si="5"/>
        <v>-</v>
      </c>
      <c r="U52" s="100" t="str">
        <f t="shared" si="6"/>
        <v>-</v>
      </c>
      <c r="V52" s="101" t="str">
        <f t="shared" si="7"/>
        <v>-</v>
      </c>
      <c r="X52" s="92">
        <f>COUNTIF($C$4:C52,C52)</f>
        <v>4</v>
      </c>
      <c r="Y52" s="93" t="str">
        <f t="shared" si="8"/>
        <v>-</v>
      </c>
      <c r="Z52" s="92" t="str">
        <f t="shared" si="9"/>
        <v>-</v>
      </c>
      <c r="AA52" s="92" t="str">
        <f t="shared" si="10"/>
        <v>-</v>
      </c>
      <c r="AB52" s="96" t="str">
        <f t="shared" si="11"/>
        <v>-</v>
      </c>
    </row>
    <row r="53" spans="1:28" ht="17.25" customHeight="1" x14ac:dyDescent="0.2">
      <c r="A53" s="92" t="str">
        <f t="shared" si="0"/>
        <v>-</v>
      </c>
      <c r="B53" s="64">
        <v>50</v>
      </c>
      <c r="C53" s="67" t="str">
        <f>VLOOKUP($B53,'[1]Totals Sheet'!$A$4:$AC$103,15,0)</f>
        <v>-</v>
      </c>
      <c r="D53" s="72" t="str">
        <f>IF(ISERROR($C53),"-",VLOOKUP($B53,'[1]Totals Sheet'!$A$4:$AC$103,16,0))</f>
        <v>-</v>
      </c>
      <c r="E53" s="72" t="str">
        <f>IF(ISERROR($C53),"-",VLOOKUP($B53,'[1]Totals Sheet'!$A$4:$AC$103,17,0))</f>
        <v>-</v>
      </c>
      <c r="F53" s="72" t="str">
        <f>IF(ISERROR($C53),"-",VLOOKUP($B53,'[1]Totals Sheet'!$A$4:$AC$103,18,0))</f>
        <v>-</v>
      </c>
      <c r="G53" s="72" t="str">
        <f>IF(ISERROR($C53),"-",VLOOKUP($B53,'[1]Totals Sheet'!$A$4:$AC$103,19,0))</f>
        <v>-</v>
      </c>
      <c r="H53" s="102" t="str">
        <f>IF(ISERROR($C53),"-",VLOOKUP($B53,'[1]Totals Sheet'!$A$4:$AC$103,20,0))</f>
        <v>-</v>
      </c>
      <c r="I53" s="102" t="str">
        <f>IF(ISERROR($C53),"-",VLOOKUP($B53,'[1]Totals Sheet'!$A$4:$AC$103,21,0))</f>
        <v>-</v>
      </c>
      <c r="J53" s="102" t="str">
        <f>IF(ISERROR($C53),"-",VLOOKUP($B53,'[1]Totals Sheet'!$A$4:$AC$103,22,0))</f>
        <v>-</v>
      </c>
      <c r="K53" s="102" t="str">
        <f>IF(ISERROR($C53),"-",VLOOKUP($B53,'[1]Totals Sheet'!$A$4:$AC$103,23,0))</f>
        <v>-</v>
      </c>
      <c r="L53" s="71">
        <f>IF(ISERROR($C53),"-",VLOOKUP($B53,'[1]Totals Sheet'!$A$4:$AC$103,24,0))</f>
        <v>0</v>
      </c>
      <c r="M53" s="71">
        <f>IF(ISERROR($C53),"-",VLOOKUP($B53,'[1]Totals Sheet'!$A$4:$AC$103,25,0))</f>
        <v>0</v>
      </c>
      <c r="N53" s="71">
        <f>IF(ISERROR($C53),"-",VLOOKUP($B53,'[1]Totals Sheet'!$A$4:$AC$103,28,0))</f>
        <v>9.9000000000000008E-3</v>
      </c>
      <c r="O53" s="103" t="str">
        <f t="shared" si="1"/>
        <v>-</v>
      </c>
      <c r="Q53" s="104" t="str">
        <f t="shared" si="2"/>
        <v>-</v>
      </c>
      <c r="R53" s="90" t="str">
        <f t="shared" si="3"/>
        <v>-</v>
      </c>
      <c r="S53" s="91" t="str">
        <f t="shared" si="4"/>
        <v>-</v>
      </c>
      <c r="T53" s="91" t="str">
        <f t="shared" si="5"/>
        <v>-</v>
      </c>
      <c r="U53" s="91" t="str">
        <f t="shared" si="6"/>
        <v>-</v>
      </c>
      <c r="V53" s="89" t="str">
        <f t="shared" si="7"/>
        <v>-</v>
      </c>
      <c r="X53" s="92">
        <f>COUNTIF($C$4:C53,C53)</f>
        <v>5</v>
      </c>
      <c r="Y53" s="93" t="str">
        <f t="shared" si="8"/>
        <v>-</v>
      </c>
      <c r="Z53" s="92" t="str">
        <f t="shared" si="9"/>
        <v>-</v>
      </c>
      <c r="AA53" s="92" t="str">
        <f t="shared" si="10"/>
        <v>-</v>
      </c>
      <c r="AB53" s="96" t="str">
        <f t="shared" si="11"/>
        <v>-</v>
      </c>
    </row>
    <row r="54" spans="1:28" s="93" customFormat="1" ht="17.25" customHeight="1" x14ac:dyDescent="0.2">
      <c r="A54" s="92" t="str">
        <f t="shared" si="0"/>
        <v>-</v>
      </c>
      <c r="B54" s="92">
        <v>51</v>
      </c>
      <c r="C54" s="93" t="str">
        <f>VLOOKUP($B54,'[1]Totals Sheet'!$A$4:$AC$103,15,0)</f>
        <v>-</v>
      </c>
      <c r="D54" s="94" t="str">
        <f>IF(ISERROR($C54),"-",VLOOKUP($B54,'[1]Totals Sheet'!$A$4:$AC$103,16,0))</f>
        <v>-</v>
      </c>
      <c r="E54" s="94" t="str">
        <f>IF(ISERROR($C54),"-",VLOOKUP($B54,'[1]Totals Sheet'!$A$4:$AC$103,17,0))</f>
        <v>-</v>
      </c>
      <c r="F54" s="94" t="str">
        <f>IF(ISERROR($C54),"-",VLOOKUP($B54,'[1]Totals Sheet'!$A$4:$AC$103,18,0))</f>
        <v>-</v>
      </c>
      <c r="G54" s="94" t="str">
        <f>IF(ISERROR($C54),"-",VLOOKUP($B54,'[1]Totals Sheet'!$A$4:$AC$103,19,0))</f>
        <v>-</v>
      </c>
      <c r="H54" s="95" t="str">
        <f>IF(ISERROR($C54),"-",VLOOKUP($B54,'[1]Totals Sheet'!$A$4:$AC$103,20,0))</f>
        <v>-</v>
      </c>
      <c r="I54" s="95" t="str">
        <f>IF(ISERROR($C54),"-",VLOOKUP($B54,'[1]Totals Sheet'!$A$4:$AC$103,21,0))</f>
        <v>-</v>
      </c>
      <c r="J54" s="95" t="str">
        <f>IF(ISERROR($C54),"-",VLOOKUP($B54,'[1]Totals Sheet'!$A$4:$AC$103,22,0))</f>
        <v>-</v>
      </c>
      <c r="K54" s="95" t="str">
        <f>IF(ISERROR($C54),"-",VLOOKUP($B54,'[1]Totals Sheet'!$A$4:$AC$103,23,0))</f>
        <v>-</v>
      </c>
      <c r="L54" s="96">
        <f>IF(ISERROR($C54),"-",VLOOKUP($B54,'[1]Totals Sheet'!$A$4:$AC$103,24,0))</f>
        <v>0</v>
      </c>
      <c r="M54" s="96">
        <f>IF(ISERROR($C54),"-",VLOOKUP($B54,'[1]Totals Sheet'!$A$4:$AC$103,25,0))</f>
        <v>0</v>
      </c>
      <c r="N54" s="96">
        <f>IF(ISERROR($C54),"-",VLOOKUP($B54,'[1]Totals Sheet'!$A$4:$AC$103,28,0))</f>
        <v>9.7999999999999997E-3</v>
      </c>
      <c r="O54" s="97" t="str">
        <f t="shared" si="1"/>
        <v>-</v>
      </c>
      <c r="Q54" s="98" t="str">
        <f t="shared" si="2"/>
        <v>-</v>
      </c>
      <c r="R54" s="99" t="str">
        <f t="shared" si="3"/>
        <v>-</v>
      </c>
      <c r="S54" s="100" t="str">
        <f t="shared" si="4"/>
        <v>-</v>
      </c>
      <c r="T54" s="100" t="str">
        <f t="shared" si="5"/>
        <v>-</v>
      </c>
      <c r="U54" s="100" t="str">
        <f t="shared" si="6"/>
        <v>-</v>
      </c>
      <c r="V54" s="101" t="str">
        <f t="shared" si="7"/>
        <v>-</v>
      </c>
      <c r="X54" s="92">
        <f>COUNTIF($C$4:C54,C54)</f>
        <v>6</v>
      </c>
      <c r="Y54" s="93" t="str">
        <f t="shared" si="8"/>
        <v>-</v>
      </c>
      <c r="Z54" s="92" t="str">
        <f t="shared" si="9"/>
        <v>-</v>
      </c>
      <c r="AA54" s="92" t="str">
        <f t="shared" si="10"/>
        <v>-</v>
      </c>
      <c r="AB54" s="96" t="str">
        <f t="shared" si="11"/>
        <v>-</v>
      </c>
    </row>
    <row r="55" spans="1:28" ht="17.25" customHeight="1" x14ac:dyDescent="0.2">
      <c r="A55" s="92" t="str">
        <f t="shared" si="0"/>
        <v>-</v>
      </c>
      <c r="B55" s="64">
        <v>52</v>
      </c>
      <c r="C55" s="67" t="str">
        <f>VLOOKUP($B55,'[1]Totals Sheet'!$A$4:$AC$103,15,0)</f>
        <v>-</v>
      </c>
      <c r="D55" s="72" t="str">
        <f>IF(ISERROR($C55),"-",VLOOKUP($B55,'[1]Totals Sheet'!$A$4:$AC$103,16,0))</f>
        <v>-</v>
      </c>
      <c r="E55" s="72" t="str">
        <f>IF(ISERROR($C55),"-",VLOOKUP($B55,'[1]Totals Sheet'!$A$4:$AC$103,17,0))</f>
        <v>-</v>
      </c>
      <c r="F55" s="72" t="str">
        <f>IF(ISERROR($C55),"-",VLOOKUP($B55,'[1]Totals Sheet'!$A$4:$AC$103,18,0))</f>
        <v>-</v>
      </c>
      <c r="G55" s="72" t="str">
        <f>IF(ISERROR($C55),"-",VLOOKUP($B55,'[1]Totals Sheet'!$A$4:$AC$103,19,0))</f>
        <v>-</v>
      </c>
      <c r="H55" s="102" t="str">
        <f>IF(ISERROR($C55),"-",VLOOKUP($B55,'[1]Totals Sheet'!$A$4:$AC$103,20,0))</f>
        <v>-</v>
      </c>
      <c r="I55" s="102" t="str">
        <f>IF(ISERROR($C55),"-",VLOOKUP($B55,'[1]Totals Sheet'!$A$4:$AC$103,21,0))</f>
        <v>-</v>
      </c>
      <c r="J55" s="102" t="str">
        <f>IF(ISERROR($C55),"-",VLOOKUP($B55,'[1]Totals Sheet'!$A$4:$AC$103,22,0))</f>
        <v>-</v>
      </c>
      <c r="K55" s="102" t="str">
        <f>IF(ISERROR($C55),"-",VLOOKUP($B55,'[1]Totals Sheet'!$A$4:$AC$103,23,0))</f>
        <v>-</v>
      </c>
      <c r="L55" s="71">
        <f>IF(ISERROR($C55),"-",VLOOKUP($B55,'[1]Totals Sheet'!$A$4:$AC$103,24,0))</f>
        <v>0</v>
      </c>
      <c r="M55" s="71">
        <f>IF(ISERROR($C55),"-",VLOOKUP($B55,'[1]Totals Sheet'!$A$4:$AC$103,25,0))</f>
        <v>0</v>
      </c>
      <c r="N55" s="71">
        <f>IF(ISERROR($C55),"-",VLOOKUP($B55,'[1]Totals Sheet'!$A$4:$AC$103,28,0))</f>
        <v>9.7000000000000003E-3</v>
      </c>
      <c r="O55" s="103" t="str">
        <f t="shared" si="1"/>
        <v>-</v>
      </c>
      <c r="Q55" s="104" t="str">
        <f t="shared" si="2"/>
        <v>-</v>
      </c>
      <c r="R55" s="90" t="str">
        <f t="shared" si="3"/>
        <v>-</v>
      </c>
      <c r="S55" s="91" t="str">
        <f t="shared" si="4"/>
        <v>-</v>
      </c>
      <c r="T55" s="91" t="str">
        <f t="shared" si="5"/>
        <v>-</v>
      </c>
      <c r="U55" s="91" t="str">
        <f t="shared" si="6"/>
        <v>-</v>
      </c>
      <c r="V55" s="89" t="str">
        <f t="shared" si="7"/>
        <v>-</v>
      </c>
      <c r="X55" s="92">
        <f>COUNTIF($C$4:C55,C55)</f>
        <v>7</v>
      </c>
      <c r="Y55" s="93" t="str">
        <f t="shared" si="8"/>
        <v>-</v>
      </c>
      <c r="Z55" s="92" t="str">
        <f t="shared" si="9"/>
        <v>-</v>
      </c>
      <c r="AA55" s="92" t="str">
        <f t="shared" si="10"/>
        <v>-</v>
      </c>
      <c r="AB55" s="96" t="str">
        <f t="shared" si="11"/>
        <v>-</v>
      </c>
    </row>
    <row r="56" spans="1:28" s="93" customFormat="1" ht="17.25" customHeight="1" x14ac:dyDescent="0.2">
      <c r="A56" s="92" t="str">
        <f t="shared" si="0"/>
        <v>-</v>
      </c>
      <c r="B56" s="92">
        <v>53</v>
      </c>
      <c r="C56" s="93" t="str">
        <f>VLOOKUP($B56,'[1]Totals Sheet'!$A$4:$AC$103,15,0)</f>
        <v>-</v>
      </c>
      <c r="D56" s="94" t="str">
        <f>IF(ISERROR($C56),"-",VLOOKUP($B56,'[1]Totals Sheet'!$A$4:$AC$103,16,0))</f>
        <v>-</v>
      </c>
      <c r="E56" s="94" t="str">
        <f>IF(ISERROR($C56),"-",VLOOKUP($B56,'[1]Totals Sheet'!$A$4:$AC$103,17,0))</f>
        <v>-</v>
      </c>
      <c r="F56" s="94" t="str">
        <f>IF(ISERROR($C56),"-",VLOOKUP($B56,'[1]Totals Sheet'!$A$4:$AC$103,18,0))</f>
        <v>-</v>
      </c>
      <c r="G56" s="94" t="str">
        <f>IF(ISERROR($C56),"-",VLOOKUP($B56,'[1]Totals Sheet'!$A$4:$AC$103,19,0))</f>
        <v>-</v>
      </c>
      <c r="H56" s="95" t="str">
        <f>IF(ISERROR($C56),"-",VLOOKUP($B56,'[1]Totals Sheet'!$A$4:$AC$103,20,0))</f>
        <v>-</v>
      </c>
      <c r="I56" s="95" t="str">
        <f>IF(ISERROR($C56),"-",VLOOKUP($B56,'[1]Totals Sheet'!$A$4:$AC$103,21,0))</f>
        <v>-</v>
      </c>
      <c r="J56" s="95" t="str">
        <f>IF(ISERROR($C56),"-",VLOOKUP($B56,'[1]Totals Sheet'!$A$4:$AC$103,22,0))</f>
        <v>-</v>
      </c>
      <c r="K56" s="95" t="str">
        <f>IF(ISERROR($C56),"-",VLOOKUP($B56,'[1]Totals Sheet'!$A$4:$AC$103,23,0))</f>
        <v>-</v>
      </c>
      <c r="L56" s="96">
        <f>IF(ISERROR($C56),"-",VLOOKUP($B56,'[1]Totals Sheet'!$A$4:$AC$103,24,0))</f>
        <v>0</v>
      </c>
      <c r="M56" s="96">
        <f>IF(ISERROR($C56),"-",VLOOKUP($B56,'[1]Totals Sheet'!$A$4:$AC$103,25,0))</f>
        <v>0</v>
      </c>
      <c r="N56" s="96">
        <f>IF(ISERROR($C56),"-",VLOOKUP($B56,'[1]Totals Sheet'!$A$4:$AC$103,28,0))</f>
        <v>9.5999999999999992E-3</v>
      </c>
      <c r="O56" s="97" t="str">
        <f t="shared" si="1"/>
        <v>-</v>
      </c>
      <c r="Q56" s="98" t="str">
        <f t="shared" si="2"/>
        <v>-</v>
      </c>
      <c r="R56" s="99" t="str">
        <f t="shared" si="3"/>
        <v>-</v>
      </c>
      <c r="S56" s="100" t="str">
        <f t="shared" si="4"/>
        <v>-</v>
      </c>
      <c r="T56" s="100" t="str">
        <f t="shared" si="5"/>
        <v>-</v>
      </c>
      <c r="U56" s="100" t="str">
        <f t="shared" si="6"/>
        <v>-</v>
      </c>
      <c r="V56" s="101" t="str">
        <f t="shared" si="7"/>
        <v>-</v>
      </c>
      <c r="X56" s="92">
        <f>COUNTIF($C$4:C56,C56)</f>
        <v>8</v>
      </c>
      <c r="Y56" s="93" t="str">
        <f t="shared" si="8"/>
        <v>-</v>
      </c>
      <c r="Z56" s="92" t="str">
        <f t="shared" si="9"/>
        <v>-</v>
      </c>
      <c r="AA56" s="92" t="str">
        <f t="shared" si="10"/>
        <v>-</v>
      </c>
      <c r="AB56" s="96" t="str">
        <f t="shared" si="11"/>
        <v>-</v>
      </c>
    </row>
    <row r="57" spans="1:28" ht="17.25" customHeight="1" x14ac:dyDescent="0.2">
      <c r="A57" s="92" t="str">
        <f t="shared" si="0"/>
        <v>-</v>
      </c>
      <c r="B57" s="64">
        <v>54</v>
      </c>
      <c r="C57" s="67" t="str">
        <f>VLOOKUP($B57,'[1]Totals Sheet'!$A$4:$AC$103,15,0)</f>
        <v>-</v>
      </c>
      <c r="D57" s="72" t="str">
        <f>IF(ISERROR($C57),"-",VLOOKUP($B57,'[1]Totals Sheet'!$A$4:$AC$103,16,0))</f>
        <v>-</v>
      </c>
      <c r="E57" s="72" t="str">
        <f>IF(ISERROR($C57),"-",VLOOKUP($B57,'[1]Totals Sheet'!$A$4:$AC$103,17,0))</f>
        <v>-</v>
      </c>
      <c r="F57" s="72" t="str">
        <f>IF(ISERROR($C57),"-",VLOOKUP($B57,'[1]Totals Sheet'!$A$4:$AC$103,18,0))</f>
        <v>-</v>
      </c>
      <c r="G57" s="72" t="str">
        <f>IF(ISERROR($C57),"-",VLOOKUP($B57,'[1]Totals Sheet'!$A$4:$AC$103,19,0))</f>
        <v>-</v>
      </c>
      <c r="H57" s="102" t="str">
        <f>IF(ISERROR($C57),"-",VLOOKUP($B57,'[1]Totals Sheet'!$A$4:$AC$103,20,0))</f>
        <v>-</v>
      </c>
      <c r="I57" s="102" t="str">
        <f>IF(ISERROR($C57),"-",VLOOKUP($B57,'[1]Totals Sheet'!$A$4:$AC$103,21,0))</f>
        <v>-</v>
      </c>
      <c r="J57" s="102" t="str">
        <f>IF(ISERROR($C57),"-",VLOOKUP($B57,'[1]Totals Sheet'!$A$4:$AC$103,22,0))</f>
        <v>-</v>
      </c>
      <c r="K57" s="102" t="str">
        <f>IF(ISERROR($C57),"-",VLOOKUP($B57,'[1]Totals Sheet'!$A$4:$AC$103,23,0))</f>
        <v>-</v>
      </c>
      <c r="L57" s="71">
        <f>IF(ISERROR($C57),"-",VLOOKUP($B57,'[1]Totals Sheet'!$A$4:$AC$103,24,0))</f>
        <v>0</v>
      </c>
      <c r="M57" s="71">
        <f>IF(ISERROR($C57),"-",VLOOKUP($B57,'[1]Totals Sheet'!$A$4:$AC$103,25,0))</f>
        <v>0</v>
      </c>
      <c r="N57" s="71">
        <f>IF(ISERROR($C57),"-",VLOOKUP($B57,'[1]Totals Sheet'!$A$4:$AC$103,28,0))</f>
        <v>9.4999999999999998E-3</v>
      </c>
      <c r="O57" s="103" t="str">
        <f t="shared" si="1"/>
        <v>-</v>
      </c>
      <c r="Q57" s="104" t="str">
        <f t="shared" si="2"/>
        <v>-</v>
      </c>
      <c r="R57" s="90" t="str">
        <f t="shared" si="3"/>
        <v>-</v>
      </c>
      <c r="S57" s="91" t="str">
        <f t="shared" si="4"/>
        <v>-</v>
      </c>
      <c r="T57" s="91" t="str">
        <f t="shared" si="5"/>
        <v>-</v>
      </c>
      <c r="U57" s="91" t="str">
        <f t="shared" si="6"/>
        <v>-</v>
      </c>
      <c r="V57" s="89" t="str">
        <f t="shared" si="7"/>
        <v>-</v>
      </c>
      <c r="X57" s="92">
        <f>COUNTIF($C$4:C57,C57)</f>
        <v>9</v>
      </c>
      <c r="Y57" s="93" t="str">
        <f t="shared" si="8"/>
        <v>-</v>
      </c>
      <c r="Z57" s="92" t="str">
        <f t="shared" si="9"/>
        <v>-</v>
      </c>
      <c r="AA57" s="92" t="str">
        <f t="shared" si="10"/>
        <v>-</v>
      </c>
      <c r="AB57" s="96" t="str">
        <f t="shared" si="11"/>
        <v>-</v>
      </c>
    </row>
    <row r="58" spans="1:28" s="93" customFormat="1" ht="17.25" customHeight="1" x14ac:dyDescent="0.2">
      <c r="A58" s="92" t="str">
        <f t="shared" si="0"/>
        <v>-</v>
      </c>
      <c r="B58" s="92">
        <v>55</v>
      </c>
      <c r="C58" s="93" t="str">
        <f>VLOOKUP($B58,'[1]Totals Sheet'!$A$4:$AC$103,15,0)</f>
        <v>-</v>
      </c>
      <c r="D58" s="94" t="str">
        <f>IF(ISERROR($C58),"-",VLOOKUP($B58,'[1]Totals Sheet'!$A$4:$AC$103,16,0))</f>
        <v>-</v>
      </c>
      <c r="E58" s="94" t="str">
        <f>IF(ISERROR($C58),"-",VLOOKUP($B58,'[1]Totals Sheet'!$A$4:$AC$103,17,0))</f>
        <v>-</v>
      </c>
      <c r="F58" s="94" t="str">
        <f>IF(ISERROR($C58),"-",VLOOKUP($B58,'[1]Totals Sheet'!$A$4:$AC$103,18,0))</f>
        <v>-</v>
      </c>
      <c r="G58" s="94" t="str">
        <f>IF(ISERROR($C58),"-",VLOOKUP($B58,'[1]Totals Sheet'!$A$4:$AC$103,19,0))</f>
        <v>-</v>
      </c>
      <c r="H58" s="95" t="str">
        <f>IF(ISERROR($C58),"-",VLOOKUP($B58,'[1]Totals Sheet'!$A$4:$AC$103,20,0))</f>
        <v>-</v>
      </c>
      <c r="I58" s="95" t="str">
        <f>IF(ISERROR($C58),"-",VLOOKUP($B58,'[1]Totals Sheet'!$A$4:$AC$103,21,0))</f>
        <v>-</v>
      </c>
      <c r="J58" s="95" t="str">
        <f>IF(ISERROR($C58),"-",VLOOKUP($B58,'[1]Totals Sheet'!$A$4:$AC$103,22,0))</f>
        <v>-</v>
      </c>
      <c r="K58" s="95" t="str">
        <f>IF(ISERROR($C58),"-",VLOOKUP($B58,'[1]Totals Sheet'!$A$4:$AC$103,23,0))</f>
        <v>-</v>
      </c>
      <c r="L58" s="96">
        <f>IF(ISERROR($C58),"-",VLOOKUP($B58,'[1]Totals Sheet'!$A$4:$AC$103,24,0))</f>
        <v>0</v>
      </c>
      <c r="M58" s="96">
        <f>IF(ISERROR($C58),"-",VLOOKUP($B58,'[1]Totals Sheet'!$A$4:$AC$103,25,0))</f>
        <v>0</v>
      </c>
      <c r="N58" s="96">
        <f>IF(ISERROR($C58),"-",VLOOKUP($B58,'[1]Totals Sheet'!$A$4:$AC$103,28,0))</f>
        <v>9.4000000000000004E-3</v>
      </c>
      <c r="O58" s="97" t="str">
        <f t="shared" si="1"/>
        <v>-</v>
      </c>
      <c r="Q58" s="98" t="str">
        <f t="shared" si="2"/>
        <v>-</v>
      </c>
      <c r="R58" s="99" t="str">
        <f t="shared" si="3"/>
        <v>-</v>
      </c>
      <c r="S58" s="100" t="str">
        <f t="shared" si="4"/>
        <v>-</v>
      </c>
      <c r="T58" s="100" t="str">
        <f t="shared" si="5"/>
        <v>-</v>
      </c>
      <c r="U58" s="100" t="str">
        <f t="shared" si="6"/>
        <v>-</v>
      </c>
      <c r="V58" s="101" t="str">
        <f t="shared" si="7"/>
        <v>-</v>
      </c>
      <c r="X58" s="92">
        <f>COUNTIF($C$4:C58,C58)</f>
        <v>10</v>
      </c>
      <c r="Y58" s="93" t="str">
        <f t="shared" si="8"/>
        <v>-</v>
      </c>
      <c r="Z58" s="92" t="str">
        <f t="shared" si="9"/>
        <v>-</v>
      </c>
      <c r="AA58" s="92" t="str">
        <f t="shared" si="10"/>
        <v>-</v>
      </c>
      <c r="AB58" s="96" t="str">
        <f t="shared" si="11"/>
        <v>-</v>
      </c>
    </row>
    <row r="59" spans="1:28" ht="17.25" customHeight="1" x14ac:dyDescent="0.2">
      <c r="A59" s="92" t="str">
        <f t="shared" si="0"/>
        <v>-</v>
      </c>
      <c r="B59" s="64">
        <v>56</v>
      </c>
      <c r="C59" s="67" t="str">
        <f>VLOOKUP($B59,'[1]Totals Sheet'!$A$4:$AC$103,15,0)</f>
        <v>-</v>
      </c>
      <c r="D59" s="72" t="str">
        <f>IF(ISERROR($C59),"-",VLOOKUP($B59,'[1]Totals Sheet'!$A$4:$AC$103,16,0))</f>
        <v>-</v>
      </c>
      <c r="E59" s="72" t="str">
        <f>IF(ISERROR($C59),"-",VLOOKUP($B59,'[1]Totals Sheet'!$A$4:$AC$103,17,0))</f>
        <v>-</v>
      </c>
      <c r="F59" s="72" t="str">
        <f>IF(ISERROR($C59),"-",VLOOKUP($B59,'[1]Totals Sheet'!$A$4:$AC$103,18,0))</f>
        <v>-</v>
      </c>
      <c r="G59" s="72" t="str">
        <f>IF(ISERROR($C59),"-",VLOOKUP($B59,'[1]Totals Sheet'!$A$4:$AC$103,19,0))</f>
        <v>-</v>
      </c>
      <c r="H59" s="102" t="str">
        <f>IF(ISERROR($C59),"-",VLOOKUP($B59,'[1]Totals Sheet'!$A$4:$AC$103,20,0))</f>
        <v>-</v>
      </c>
      <c r="I59" s="102" t="str">
        <f>IF(ISERROR($C59),"-",VLOOKUP($B59,'[1]Totals Sheet'!$A$4:$AC$103,21,0))</f>
        <v>-</v>
      </c>
      <c r="J59" s="102" t="str">
        <f>IF(ISERROR($C59),"-",VLOOKUP($B59,'[1]Totals Sheet'!$A$4:$AC$103,22,0))</f>
        <v>-</v>
      </c>
      <c r="K59" s="102" t="str">
        <f>IF(ISERROR($C59),"-",VLOOKUP($B59,'[1]Totals Sheet'!$A$4:$AC$103,23,0))</f>
        <v>-</v>
      </c>
      <c r="L59" s="71">
        <f>IF(ISERROR($C59),"-",VLOOKUP($B59,'[1]Totals Sheet'!$A$4:$AC$103,24,0))</f>
        <v>0</v>
      </c>
      <c r="M59" s="71">
        <f>IF(ISERROR($C59),"-",VLOOKUP($B59,'[1]Totals Sheet'!$A$4:$AC$103,25,0))</f>
        <v>0</v>
      </c>
      <c r="N59" s="71">
        <f>IF(ISERROR($C59),"-",VLOOKUP($B59,'[1]Totals Sheet'!$A$4:$AC$103,28,0))</f>
        <v>9.2999999999999992E-3</v>
      </c>
      <c r="O59" s="103" t="str">
        <f t="shared" si="1"/>
        <v>-</v>
      </c>
      <c r="Q59" s="104" t="str">
        <f t="shared" si="2"/>
        <v>-</v>
      </c>
      <c r="R59" s="90" t="str">
        <f t="shared" si="3"/>
        <v>-</v>
      </c>
      <c r="S59" s="91" t="str">
        <f t="shared" si="4"/>
        <v>-</v>
      </c>
      <c r="T59" s="91" t="str">
        <f t="shared" si="5"/>
        <v>-</v>
      </c>
      <c r="U59" s="91" t="str">
        <f t="shared" si="6"/>
        <v>-</v>
      </c>
      <c r="V59" s="89" t="str">
        <f t="shared" si="7"/>
        <v>-</v>
      </c>
      <c r="X59" s="92">
        <f>COUNTIF($C$4:C59,C59)</f>
        <v>11</v>
      </c>
      <c r="Y59" s="93" t="str">
        <f t="shared" si="8"/>
        <v>-</v>
      </c>
      <c r="Z59" s="92" t="str">
        <f t="shared" si="9"/>
        <v>-</v>
      </c>
      <c r="AA59" s="92" t="str">
        <f t="shared" si="10"/>
        <v>-</v>
      </c>
      <c r="AB59" s="96" t="str">
        <f t="shared" si="11"/>
        <v>-</v>
      </c>
    </row>
    <row r="60" spans="1:28" s="93" customFormat="1" ht="17.25" customHeight="1" x14ac:dyDescent="0.2">
      <c r="A60" s="92" t="str">
        <f t="shared" si="0"/>
        <v>-</v>
      </c>
      <c r="B60" s="92">
        <v>57</v>
      </c>
      <c r="C60" s="93" t="str">
        <f>VLOOKUP($B60,'[1]Totals Sheet'!$A$4:$AC$103,15,0)</f>
        <v>-</v>
      </c>
      <c r="D60" s="94" t="str">
        <f>IF(ISERROR($C60),"-",VLOOKUP($B60,'[1]Totals Sheet'!$A$4:$AC$103,16,0))</f>
        <v>-</v>
      </c>
      <c r="E60" s="94" t="str">
        <f>IF(ISERROR($C60),"-",VLOOKUP($B60,'[1]Totals Sheet'!$A$4:$AC$103,17,0))</f>
        <v>-</v>
      </c>
      <c r="F60" s="94" t="str">
        <f>IF(ISERROR($C60),"-",VLOOKUP($B60,'[1]Totals Sheet'!$A$4:$AC$103,18,0))</f>
        <v>-</v>
      </c>
      <c r="G60" s="94" t="str">
        <f>IF(ISERROR($C60),"-",VLOOKUP($B60,'[1]Totals Sheet'!$A$4:$AC$103,19,0))</f>
        <v>-</v>
      </c>
      <c r="H60" s="95" t="str">
        <f>IF(ISERROR($C60),"-",VLOOKUP($B60,'[1]Totals Sheet'!$A$4:$AC$103,20,0))</f>
        <v>-</v>
      </c>
      <c r="I60" s="95" t="str">
        <f>IF(ISERROR($C60),"-",VLOOKUP($B60,'[1]Totals Sheet'!$A$4:$AC$103,21,0))</f>
        <v>-</v>
      </c>
      <c r="J60" s="95" t="str">
        <f>IF(ISERROR($C60),"-",VLOOKUP($B60,'[1]Totals Sheet'!$A$4:$AC$103,22,0))</f>
        <v>-</v>
      </c>
      <c r="K60" s="95" t="str">
        <f>IF(ISERROR($C60),"-",VLOOKUP($B60,'[1]Totals Sheet'!$A$4:$AC$103,23,0))</f>
        <v>-</v>
      </c>
      <c r="L60" s="96">
        <f>IF(ISERROR($C60),"-",VLOOKUP($B60,'[1]Totals Sheet'!$A$4:$AC$103,24,0))</f>
        <v>0</v>
      </c>
      <c r="M60" s="96">
        <f>IF(ISERROR($C60),"-",VLOOKUP($B60,'[1]Totals Sheet'!$A$4:$AC$103,25,0))</f>
        <v>0</v>
      </c>
      <c r="N60" s="96">
        <f>IF(ISERROR($C60),"-",VLOOKUP($B60,'[1]Totals Sheet'!$A$4:$AC$103,28,0))</f>
        <v>9.1999999999999998E-3</v>
      </c>
      <c r="O60" s="97" t="str">
        <f t="shared" si="1"/>
        <v>-</v>
      </c>
      <c r="Q60" s="98" t="str">
        <f t="shared" si="2"/>
        <v>-</v>
      </c>
      <c r="R60" s="99" t="str">
        <f t="shared" si="3"/>
        <v>-</v>
      </c>
      <c r="S60" s="100" t="str">
        <f t="shared" si="4"/>
        <v>-</v>
      </c>
      <c r="T60" s="100" t="str">
        <f t="shared" si="5"/>
        <v>-</v>
      </c>
      <c r="U60" s="100" t="str">
        <f t="shared" si="6"/>
        <v>-</v>
      </c>
      <c r="V60" s="101" t="str">
        <f t="shared" si="7"/>
        <v>-</v>
      </c>
      <c r="X60" s="92">
        <f>COUNTIF($C$4:C60,C60)</f>
        <v>12</v>
      </c>
      <c r="Y60" s="93" t="str">
        <f t="shared" si="8"/>
        <v>-</v>
      </c>
      <c r="Z60" s="92" t="str">
        <f t="shared" si="9"/>
        <v>-</v>
      </c>
      <c r="AA60" s="92" t="str">
        <f t="shared" si="10"/>
        <v>-</v>
      </c>
      <c r="AB60" s="96" t="str">
        <f t="shared" si="11"/>
        <v>-</v>
      </c>
    </row>
    <row r="61" spans="1:28" ht="17.25" customHeight="1" x14ac:dyDescent="0.2">
      <c r="A61" s="92" t="str">
        <f t="shared" si="0"/>
        <v>-</v>
      </c>
      <c r="B61" s="64">
        <v>58</v>
      </c>
      <c r="C61" s="67" t="str">
        <f>VLOOKUP($B61,'[1]Totals Sheet'!$A$4:$AC$103,15,0)</f>
        <v>-</v>
      </c>
      <c r="D61" s="72" t="str">
        <f>IF(ISERROR($C61),"-",VLOOKUP($B61,'[1]Totals Sheet'!$A$4:$AC$103,16,0))</f>
        <v>-</v>
      </c>
      <c r="E61" s="72" t="str">
        <f>IF(ISERROR($C61),"-",VLOOKUP($B61,'[1]Totals Sheet'!$A$4:$AC$103,17,0))</f>
        <v>-</v>
      </c>
      <c r="F61" s="72" t="str">
        <f>IF(ISERROR($C61),"-",VLOOKUP($B61,'[1]Totals Sheet'!$A$4:$AC$103,18,0))</f>
        <v>-</v>
      </c>
      <c r="G61" s="72" t="str">
        <f>IF(ISERROR($C61),"-",VLOOKUP($B61,'[1]Totals Sheet'!$A$4:$AC$103,19,0))</f>
        <v>-</v>
      </c>
      <c r="H61" s="102" t="str">
        <f>IF(ISERROR($C61),"-",VLOOKUP($B61,'[1]Totals Sheet'!$A$4:$AC$103,20,0))</f>
        <v>-</v>
      </c>
      <c r="I61" s="102" t="str">
        <f>IF(ISERROR($C61),"-",VLOOKUP($B61,'[1]Totals Sheet'!$A$4:$AC$103,21,0))</f>
        <v>-</v>
      </c>
      <c r="J61" s="102" t="str">
        <f>IF(ISERROR($C61),"-",VLOOKUP($B61,'[1]Totals Sheet'!$A$4:$AC$103,22,0))</f>
        <v>-</v>
      </c>
      <c r="K61" s="102" t="str">
        <f>IF(ISERROR($C61),"-",VLOOKUP($B61,'[1]Totals Sheet'!$A$4:$AC$103,23,0))</f>
        <v>-</v>
      </c>
      <c r="L61" s="71">
        <f>IF(ISERROR($C61),"-",VLOOKUP($B61,'[1]Totals Sheet'!$A$4:$AC$103,24,0))</f>
        <v>0</v>
      </c>
      <c r="M61" s="71">
        <f>IF(ISERROR($C61),"-",VLOOKUP($B61,'[1]Totals Sheet'!$A$4:$AC$103,25,0))</f>
        <v>0</v>
      </c>
      <c r="N61" s="71">
        <f>IF(ISERROR($C61),"-",VLOOKUP($B61,'[1]Totals Sheet'!$A$4:$AC$103,28,0))</f>
        <v>9.1000000000000004E-3</v>
      </c>
      <c r="O61" s="103" t="str">
        <f t="shared" si="1"/>
        <v>-</v>
      </c>
      <c r="Q61" s="104" t="str">
        <f t="shared" si="2"/>
        <v>-</v>
      </c>
      <c r="R61" s="90" t="str">
        <f t="shared" si="3"/>
        <v>-</v>
      </c>
      <c r="S61" s="91" t="str">
        <f t="shared" si="4"/>
        <v>-</v>
      </c>
      <c r="T61" s="91" t="str">
        <f t="shared" si="5"/>
        <v>-</v>
      </c>
      <c r="U61" s="91" t="str">
        <f t="shared" si="6"/>
        <v>-</v>
      </c>
      <c r="V61" s="89" t="str">
        <f t="shared" si="7"/>
        <v>-</v>
      </c>
      <c r="X61" s="92">
        <f>COUNTIF($C$4:C61,C61)</f>
        <v>13</v>
      </c>
      <c r="Y61" s="93" t="str">
        <f t="shared" si="8"/>
        <v>-</v>
      </c>
      <c r="Z61" s="92" t="str">
        <f t="shared" si="9"/>
        <v>-</v>
      </c>
      <c r="AA61" s="92" t="str">
        <f t="shared" si="10"/>
        <v>-</v>
      </c>
      <c r="AB61" s="96" t="str">
        <f t="shared" si="11"/>
        <v>-</v>
      </c>
    </row>
    <row r="62" spans="1:28" s="93" customFormat="1" ht="17.25" customHeight="1" x14ac:dyDescent="0.2">
      <c r="A62" s="92" t="str">
        <f t="shared" si="0"/>
        <v>-</v>
      </c>
      <c r="B62" s="92">
        <v>59</v>
      </c>
      <c r="C62" s="93" t="str">
        <f>VLOOKUP($B62,'[1]Totals Sheet'!$A$4:$AC$103,15,0)</f>
        <v>-</v>
      </c>
      <c r="D62" s="94" t="str">
        <f>IF(ISERROR($C62),"-",VLOOKUP($B62,'[1]Totals Sheet'!$A$4:$AC$103,16,0))</f>
        <v>-</v>
      </c>
      <c r="E62" s="94" t="str">
        <f>IF(ISERROR($C62),"-",VLOOKUP($B62,'[1]Totals Sheet'!$A$4:$AC$103,17,0))</f>
        <v>-</v>
      </c>
      <c r="F62" s="94" t="str">
        <f>IF(ISERROR($C62),"-",VLOOKUP($B62,'[1]Totals Sheet'!$A$4:$AC$103,18,0))</f>
        <v>-</v>
      </c>
      <c r="G62" s="94" t="str">
        <f>IF(ISERROR($C62),"-",VLOOKUP($B62,'[1]Totals Sheet'!$A$4:$AC$103,19,0))</f>
        <v>-</v>
      </c>
      <c r="H62" s="95" t="str">
        <f>IF(ISERROR($C62),"-",VLOOKUP($B62,'[1]Totals Sheet'!$A$4:$AC$103,20,0))</f>
        <v>-</v>
      </c>
      <c r="I62" s="95" t="str">
        <f>IF(ISERROR($C62),"-",VLOOKUP($B62,'[1]Totals Sheet'!$A$4:$AC$103,21,0))</f>
        <v>-</v>
      </c>
      <c r="J62" s="95" t="str">
        <f>IF(ISERROR($C62),"-",VLOOKUP($B62,'[1]Totals Sheet'!$A$4:$AC$103,22,0))</f>
        <v>-</v>
      </c>
      <c r="K62" s="95" t="str">
        <f>IF(ISERROR($C62),"-",VLOOKUP($B62,'[1]Totals Sheet'!$A$4:$AC$103,23,0))</f>
        <v>-</v>
      </c>
      <c r="L62" s="96">
        <f>IF(ISERROR($C62),"-",VLOOKUP($B62,'[1]Totals Sheet'!$A$4:$AC$103,24,0))</f>
        <v>0</v>
      </c>
      <c r="M62" s="96">
        <f>IF(ISERROR($C62),"-",VLOOKUP($B62,'[1]Totals Sheet'!$A$4:$AC$103,25,0))</f>
        <v>0</v>
      </c>
      <c r="N62" s="96">
        <f>IF(ISERROR($C62),"-",VLOOKUP($B62,'[1]Totals Sheet'!$A$4:$AC$103,28,0))</f>
        <v>8.9999999999999993E-3</v>
      </c>
      <c r="O62" s="97" t="str">
        <f t="shared" si="1"/>
        <v>-</v>
      </c>
      <c r="Q62" s="98" t="str">
        <f t="shared" si="2"/>
        <v>-</v>
      </c>
      <c r="R62" s="99" t="str">
        <f t="shared" si="3"/>
        <v>-</v>
      </c>
      <c r="S62" s="100" t="str">
        <f t="shared" si="4"/>
        <v>-</v>
      </c>
      <c r="T62" s="100" t="str">
        <f t="shared" si="5"/>
        <v>-</v>
      </c>
      <c r="U62" s="100" t="str">
        <f t="shared" si="6"/>
        <v>-</v>
      </c>
      <c r="V62" s="101" t="str">
        <f t="shared" si="7"/>
        <v>-</v>
      </c>
      <c r="X62" s="92">
        <f>COUNTIF($C$4:C62,C62)</f>
        <v>14</v>
      </c>
      <c r="Y62" s="93" t="str">
        <f t="shared" si="8"/>
        <v>-</v>
      </c>
      <c r="Z62" s="92" t="str">
        <f t="shared" si="9"/>
        <v>-</v>
      </c>
      <c r="AA62" s="92" t="str">
        <f t="shared" si="10"/>
        <v>-</v>
      </c>
      <c r="AB62" s="96" t="str">
        <f t="shared" si="11"/>
        <v>-</v>
      </c>
    </row>
    <row r="63" spans="1:28" ht="17.25" customHeight="1" x14ac:dyDescent="0.2">
      <c r="A63" s="92" t="str">
        <f t="shared" si="0"/>
        <v>-</v>
      </c>
      <c r="B63" s="64">
        <v>60</v>
      </c>
      <c r="C63" s="67" t="str">
        <f>VLOOKUP($B63,'[1]Totals Sheet'!$A$4:$AC$103,15,0)</f>
        <v>-</v>
      </c>
      <c r="D63" s="72" t="str">
        <f>IF(ISERROR($C63),"-",VLOOKUP($B63,'[1]Totals Sheet'!$A$4:$AC$103,16,0))</f>
        <v>-</v>
      </c>
      <c r="E63" s="72" t="str">
        <f>IF(ISERROR($C63),"-",VLOOKUP($B63,'[1]Totals Sheet'!$A$4:$AC$103,17,0))</f>
        <v>-</v>
      </c>
      <c r="F63" s="72" t="str">
        <f>IF(ISERROR($C63),"-",VLOOKUP($B63,'[1]Totals Sheet'!$A$4:$AC$103,18,0))</f>
        <v>-</v>
      </c>
      <c r="G63" s="72" t="str">
        <f>IF(ISERROR($C63),"-",VLOOKUP($B63,'[1]Totals Sheet'!$A$4:$AC$103,19,0))</f>
        <v>-</v>
      </c>
      <c r="H63" s="102" t="str">
        <f>IF(ISERROR($C63),"-",VLOOKUP($B63,'[1]Totals Sheet'!$A$4:$AC$103,20,0))</f>
        <v>-</v>
      </c>
      <c r="I63" s="102" t="str">
        <f>IF(ISERROR($C63),"-",VLOOKUP($B63,'[1]Totals Sheet'!$A$4:$AC$103,21,0))</f>
        <v>-</v>
      </c>
      <c r="J63" s="102" t="str">
        <f>IF(ISERROR($C63),"-",VLOOKUP($B63,'[1]Totals Sheet'!$A$4:$AC$103,22,0))</f>
        <v>-</v>
      </c>
      <c r="K63" s="102" t="str">
        <f>IF(ISERROR($C63),"-",VLOOKUP($B63,'[1]Totals Sheet'!$A$4:$AC$103,23,0))</f>
        <v>-</v>
      </c>
      <c r="L63" s="71">
        <f>IF(ISERROR($C63),"-",VLOOKUP($B63,'[1]Totals Sheet'!$A$4:$AC$103,24,0))</f>
        <v>0</v>
      </c>
      <c r="M63" s="71">
        <f>IF(ISERROR($C63),"-",VLOOKUP($B63,'[1]Totals Sheet'!$A$4:$AC$103,25,0))</f>
        <v>0</v>
      </c>
      <c r="N63" s="71">
        <f>IF(ISERROR($C63),"-",VLOOKUP($B63,'[1]Totals Sheet'!$A$4:$AC$103,28,0))</f>
        <v>8.8999999999999999E-3</v>
      </c>
      <c r="O63" s="103" t="str">
        <f t="shared" si="1"/>
        <v>-</v>
      </c>
      <c r="Q63" s="104" t="str">
        <f t="shared" si="2"/>
        <v>-</v>
      </c>
      <c r="R63" s="90" t="str">
        <f t="shared" si="3"/>
        <v>-</v>
      </c>
      <c r="S63" s="91" t="str">
        <f t="shared" si="4"/>
        <v>-</v>
      </c>
      <c r="T63" s="91" t="str">
        <f t="shared" si="5"/>
        <v>-</v>
      </c>
      <c r="U63" s="91" t="str">
        <f t="shared" si="6"/>
        <v>-</v>
      </c>
      <c r="V63" s="89" t="str">
        <f t="shared" si="7"/>
        <v>-</v>
      </c>
      <c r="X63" s="92">
        <f>COUNTIF($C$4:C63,C63)</f>
        <v>15</v>
      </c>
      <c r="Y63" s="93" t="str">
        <f t="shared" si="8"/>
        <v>-</v>
      </c>
      <c r="Z63" s="92" t="str">
        <f t="shared" si="9"/>
        <v>-</v>
      </c>
      <c r="AA63" s="92" t="str">
        <f t="shared" si="10"/>
        <v>-</v>
      </c>
      <c r="AB63" s="96" t="str">
        <f t="shared" si="11"/>
        <v>-</v>
      </c>
    </row>
    <row r="64" spans="1:28" s="93" customFormat="1" ht="17.25" customHeight="1" x14ac:dyDescent="0.2">
      <c r="A64" s="92" t="str">
        <f t="shared" si="0"/>
        <v>-</v>
      </c>
      <c r="B64" s="92">
        <v>61</v>
      </c>
      <c r="C64" s="93" t="str">
        <f>VLOOKUP($B64,'[1]Totals Sheet'!$A$4:$AC$103,15,0)</f>
        <v>-</v>
      </c>
      <c r="D64" s="94" t="str">
        <f>IF(ISERROR($C64),"-",VLOOKUP($B64,'[1]Totals Sheet'!$A$4:$AC$103,16,0))</f>
        <v>-</v>
      </c>
      <c r="E64" s="94" t="str">
        <f>IF(ISERROR($C64),"-",VLOOKUP($B64,'[1]Totals Sheet'!$A$4:$AC$103,17,0))</f>
        <v>-</v>
      </c>
      <c r="F64" s="94" t="str">
        <f>IF(ISERROR($C64),"-",VLOOKUP($B64,'[1]Totals Sheet'!$A$4:$AC$103,18,0))</f>
        <v>-</v>
      </c>
      <c r="G64" s="94" t="str">
        <f>IF(ISERROR($C64),"-",VLOOKUP($B64,'[1]Totals Sheet'!$A$4:$AC$103,19,0))</f>
        <v>-</v>
      </c>
      <c r="H64" s="95" t="str">
        <f>IF(ISERROR($C64),"-",VLOOKUP($B64,'[1]Totals Sheet'!$A$4:$AC$103,20,0))</f>
        <v>-</v>
      </c>
      <c r="I64" s="95" t="str">
        <f>IF(ISERROR($C64),"-",VLOOKUP($B64,'[1]Totals Sheet'!$A$4:$AC$103,21,0))</f>
        <v>-</v>
      </c>
      <c r="J64" s="95" t="str">
        <f>IF(ISERROR($C64),"-",VLOOKUP($B64,'[1]Totals Sheet'!$A$4:$AC$103,22,0))</f>
        <v>-</v>
      </c>
      <c r="K64" s="95" t="str">
        <f>IF(ISERROR($C64),"-",VLOOKUP($B64,'[1]Totals Sheet'!$A$4:$AC$103,23,0))</f>
        <v>-</v>
      </c>
      <c r="L64" s="96">
        <f>IF(ISERROR($C64),"-",VLOOKUP($B64,'[1]Totals Sheet'!$A$4:$AC$103,24,0))</f>
        <v>0</v>
      </c>
      <c r="M64" s="96">
        <f>IF(ISERROR($C64),"-",VLOOKUP($B64,'[1]Totals Sheet'!$A$4:$AC$103,25,0))</f>
        <v>0</v>
      </c>
      <c r="N64" s="96">
        <f>IF(ISERROR($C64),"-",VLOOKUP($B64,'[1]Totals Sheet'!$A$4:$AC$103,28,0))</f>
        <v>8.8000000000000005E-3</v>
      </c>
      <c r="O64" s="97" t="str">
        <f t="shared" si="1"/>
        <v>-</v>
      </c>
      <c r="Q64" s="98" t="str">
        <f t="shared" si="2"/>
        <v>-</v>
      </c>
      <c r="R64" s="99" t="str">
        <f t="shared" si="3"/>
        <v>-</v>
      </c>
      <c r="S64" s="100" t="str">
        <f t="shared" si="4"/>
        <v>-</v>
      </c>
      <c r="T64" s="100" t="str">
        <f t="shared" si="5"/>
        <v>-</v>
      </c>
      <c r="U64" s="100" t="str">
        <f t="shared" si="6"/>
        <v>-</v>
      </c>
      <c r="V64" s="101" t="str">
        <f t="shared" si="7"/>
        <v>-</v>
      </c>
      <c r="X64" s="92">
        <f>COUNTIF($C$4:C64,C64)</f>
        <v>16</v>
      </c>
      <c r="Y64" s="93" t="str">
        <f t="shared" si="8"/>
        <v>-</v>
      </c>
      <c r="Z64" s="92" t="str">
        <f t="shared" si="9"/>
        <v>-</v>
      </c>
      <c r="AA64" s="92" t="str">
        <f t="shared" si="10"/>
        <v>-</v>
      </c>
      <c r="AB64" s="96" t="str">
        <f t="shared" si="11"/>
        <v>-</v>
      </c>
    </row>
    <row r="65" spans="1:28" ht="17.25" customHeight="1" x14ac:dyDescent="0.2">
      <c r="A65" s="92" t="str">
        <f t="shared" si="0"/>
        <v>-</v>
      </c>
      <c r="B65" s="64">
        <v>62</v>
      </c>
      <c r="C65" s="67" t="str">
        <f>VLOOKUP($B65,'[1]Totals Sheet'!$A$4:$AC$103,15,0)</f>
        <v>-</v>
      </c>
      <c r="D65" s="72" t="str">
        <f>IF(ISERROR($C65),"-",VLOOKUP($B65,'[1]Totals Sheet'!$A$4:$AC$103,16,0))</f>
        <v>-</v>
      </c>
      <c r="E65" s="72" t="str">
        <f>IF(ISERROR($C65),"-",VLOOKUP($B65,'[1]Totals Sheet'!$A$4:$AC$103,17,0))</f>
        <v>-</v>
      </c>
      <c r="F65" s="72" t="str">
        <f>IF(ISERROR($C65),"-",VLOOKUP($B65,'[1]Totals Sheet'!$A$4:$AC$103,18,0))</f>
        <v>-</v>
      </c>
      <c r="G65" s="72" t="str">
        <f>IF(ISERROR($C65),"-",VLOOKUP($B65,'[1]Totals Sheet'!$A$4:$AC$103,19,0))</f>
        <v>-</v>
      </c>
      <c r="H65" s="102" t="str">
        <f>IF(ISERROR($C65),"-",VLOOKUP($B65,'[1]Totals Sheet'!$A$4:$AC$103,20,0))</f>
        <v>-</v>
      </c>
      <c r="I65" s="102" t="str">
        <f>IF(ISERROR($C65),"-",VLOOKUP($B65,'[1]Totals Sheet'!$A$4:$AC$103,21,0))</f>
        <v>-</v>
      </c>
      <c r="J65" s="102" t="str">
        <f>IF(ISERROR($C65),"-",VLOOKUP($B65,'[1]Totals Sheet'!$A$4:$AC$103,22,0))</f>
        <v>-</v>
      </c>
      <c r="K65" s="102" t="str">
        <f>IF(ISERROR($C65),"-",VLOOKUP($B65,'[1]Totals Sheet'!$A$4:$AC$103,23,0))</f>
        <v>-</v>
      </c>
      <c r="L65" s="71">
        <f>IF(ISERROR($C65),"-",VLOOKUP($B65,'[1]Totals Sheet'!$A$4:$AC$103,24,0))</f>
        <v>0</v>
      </c>
      <c r="M65" s="71">
        <f>IF(ISERROR($C65),"-",VLOOKUP($B65,'[1]Totals Sheet'!$A$4:$AC$103,25,0))</f>
        <v>0</v>
      </c>
      <c r="N65" s="71">
        <f>IF(ISERROR($C65),"-",VLOOKUP($B65,'[1]Totals Sheet'!$A$4:$AC$103,28,0))</f>
        <v>8.6999999999999994E-3</v>
      </c>
      <c r="O65" s="103" t="str">
        <f t="shared" si="1"/>
        <v>-</v>
      </c>
      <c r="Q65" s="104" t="str">
        <f t="shared" si="2"/>
        <v>-</v>
      </c>
      <c r="R65" s="90" t="str">
        <f t="shared" si="3"/>
        <v>-</v>
      </c>
      <c r="S65" s="91" t="str">
        <f t="shared" si="4"/>
        <v>-</v>
      </c>
      <c r="T65" s="91" t="str">
        <f t="shared" si="5"/>
        <v>-</v>
      </c>
      <c r="U65" s="91" t="str">
        <f t="shared" si="6"/>
        <v>-</v>
      </c>
      <c r="V65" s="89" t="str">
        <f t="shared" si="7"/>
        <v>-</v>
      </c>
      <c r="X65" s="92">
        <f>COUNTIF($C$4:C65,C65)</f>
        <v>17</v>
      </c>
      <c r="Y65" s="93" t="str">
        <f t="shared" si="8"/>
        <v>-</v>
      </c>
      <c r="Z65" s="92" t="str">
        <f t="shared" si="9"/>
        <v>-</v>
      </c>
      <c r="AA65" s="92" t="str">
        <f t="shared" si="10"/>
        <v>-</v>
      </c>
      <c r="AB65" s="96" t="str">
        <f t="shared" si="11"/>
        <v>-</v>
      </c>
    </row>
    <row r="66" spans="1:28" s="93" customFormat="1" ht="17.25" customHeight="1" x14ac:dyDescent="0.2">
      <c r="A66" s="92" t="str">
        <f t="shared" si="0"/>
        <v>-</v>
      </c>
      <c r="B66" s="92">
        <v>63</v>
      </c>
      <c r="C66" s="93" t="str">
        <f>VLOOKUP($B66,'[1]Totals Sheet'!$A$4:$AC$103,15,0)</f>
        <v>-</v>
      </c>
      <c r="D66" s="94" t="str">
        <f>IF(ISERROR($C66),"-",VLOOKUP($B66,'[1]Totals Sheet'!$A$4:$AC$103,16,0))</f>
        <v>-</v>
      </c>
      <c r="E66" s="94" t="str">
        <f>IF(ISERROR($C66),"-",VLOOKUP($B66,'[1]Totals Sheet'!$A$4:$AC$103,17,0))</f>
        <v>-</v>
      </c>
      <c r="F66" s="94" t="str">
        <f>IF(ISERROR($C66),"-",VLOOKUP($B66,'[1]Totals Sheet'!$A$4:$AC$103,18,0))</f>
        <v>-</v>
      </c>
      <c r="G66" s="94" t="str">
        <f>IF(ISERROR($C66),"-",VLOOKUP($B66,'[1]Totals Sheet'!$A$4:$AC$103,19,0))</f>
        <v>-</v>
      </c>
      <c r="H66" s="95" t="str">
        <f>IF(ISERROR($C66),"-",VLOOKUP($B66,'[1]Totals Sheet'!$A$4:$AC$103,20,0))</f>
        <v>-</v>
      </c>
      <c r="I66" s="95" t="str">
        <f>IF(ISERROR($C66),"-",VLOOKUP($B66,'[1]Totals Sheet'!$A$4:$AC$103,21,0))</f>
        <v>-</v>
      </c>
      <c r="J66" s="95" t="str">
        <f>IF(ISERROR($C66),"-",VLOOKUP($B66,'[1]Totals Sheet'!$A$4:$AC$103,22,0))</f>
        <v>-</v>
      </c>
      <c r="K66" s="95" t="str">
        <f>IF(ISERROR($C66),"-",VLOOKUP($B66,'[1]Totals Sheet'!$A$4:$AC$103,23,0))</f>
        <v>-</v>
      </c>
      <c r="L66" s="96">
        <f>IF(ISERROR($C66),"-",VLOOKUP($B66,'[1]Totals Sheet'!$A$4:$AC$103,24,0))</f>
        <v>0</v>
      </c>
      <c r="M66" s="96">
        <f>IF(ISERROR($C66),"-",VLOOKUP($B66,'[1]Totals Sheet'!$A$4:$AC$103,25,0))</f>
        <v>0</v>
      </c>
      <c r="N66" s="96">
        <f>IF(ISERROR($C66),"-",VLOOKUP($B66,'[1]Totals Sheet'!$A$4:$AC$103,28,0))</f>
        <v>8.6E-3</v>
      </c>
      <c r="O66" s="97" t="str">
        <f t="shared" si="1"/>
        <v>-</v>
      </c>
      <c r="Q66" s="98" t="str">
        <f t="shared" si="2"/>
        <v>-</v>
      </c>
      <c r="R66" s="99" t="str">
        <f t="shared" si="3"/>
        <v>-</v>
      </c>
      <c r="S66" s="100" t="str">
        <f t="shared" si="4"/>
        <v>-</v>
      </c>
      <c r="T66" s="100" t="str">
        <f t="shared" si="5"/>
        <v>-</v>
      </c>
      <c r="U66" s="100" t="str">
        <f t="shared" si="6"/>
        <v>-</v>
      </c>
      <c r="V66" s="101" t="str">
        <f t="shared" si="7"/>
        <v>-</v>
      </c>
      <c r="X66" s="92">
        <f>COUNTIF($C$4:C66,C66)</f>
        <v>18</v>
      </c>
      <c r="Y66" s="93" t="str">
        <f t="shared" si="8"/>
        <v>-</v>
      </c>
      <c r="Z66" s="92" t="str">
        <f t="shared" si="9"/>
        <v>-</v>
      </c>
      <c r="AA66" s="92" t="str">
        <f t="shared" si="10"/>
        <v>-</v>
      </c>
      <c r="AB66" s="96" t="str">
        <f t="shared" si="11"/>
        <v>-</v>
      </c>
    </row>
    <row r="67" spans="1:28" ht="17.25" customHeight="1" x14ac:dyDescent="0.2">
      <c r="A67" s="92" t="str">
        <f t="shared" si="0"/>
        <v>-</v>
      </c>
      <c r="B67" s="64">
        <v>64</v>
      </c>
      <c r="C67" s="67" t="str">
        <f>VLOOKUP($B67,'[1]Totals Sheet'!$A$4:$AC$103,15,0)</f>
        <v>-</v>
      </c>
      <c r="D67" s="72" t="str">
        <f>IF(ISERROR($C67),"-",VLOOKUP($B67,'[1]Totals Sheet'!$A$4:$AC$103,16,0))</f>
        <v>-</v>
      </c>
      <c r="E67" s="72" t="str">
        <f>IF(ISERROR($C67),"-",VLOOKUP($B67,'[1]Totals Sheet'!$A$4:$AC$103,17,0))</f>
        <v>-</v>
      </c>
      <c r="F67" s="72" t="str">
        <f>IF(ISERROR($C67),"-",VLOOKUP($B67,'[1]Totals Sheet'!$A$4:$AC$103,18,0))</f>
        <v>-</v>
      </c>
      <c r="G67" s="72" t="str">
        <f>IF(ISERROR($C67),"-",VLOOKUP($B67,'[1]Totals Sheet'!$A$4:$AC$103,19,0))</f>
        <v>-</v>
      </c>
      <c r="H67" s="102" t="str">
        <f>IF(ISERROR($C67),"-",VLOOKUP($B67,'[1]Totals Sheet'!$A$4:$AC$103,20,0))</f>
        <v>-</v>
      </c>
      <c r="I67" s="102" t="str">
        <f>IF(ISERROR($C67),"-",VLOOKUP($B67,'[1]Totals Sheet'!$A$4:$AC$103,21,0))</f>
        <v>-</v>
      </c>
      <c r="J67" s="102" t="str">
        <f>IF(ISERROR($C67),"-",VLOOKUP($B67,'[1]Totals Sheet'!$A$4:$AC$103,22,0))</f>
        <v>-</v>
      </c>
      <c r="K67" s="102" t="str">
        <f>IF(ISERROR($C67),"-",VLOOKUP($B67,'[1]Totals Sheet'!$A$4:$AC$103,23,0))</f>
        <v>-</v>
      </c>
      <c r="L67" s="71">
        <f>IF(ISERROR($C67),"-",VLOOKUP($B67,'[1]Totals Sheet'!$A$4:$AC$103,24,0))</f>
        <v>0</v>
      </c>
      <c r="M67" s="71">
        <f>IF(ISERROR($C67),"-",VLOOKUP($B67,'[1]Totals Sheet'!$A$4:$AC$103,25,0))</f>
        <v>0</v>
      </c>
      <c r="N67" s="71">
        <f>IF(ISERROR($C67),"-",VLOOKUP($B67,'[1]Totals Sheet'!$A$4:$AC$103,28,0))</f>
        <v>8.5000000000000006E-3</v>
      </c>
      <c r="O67" s="103" t="str">
        <f t="shared" si="1"/>
        <v>-</v>
      </c>
      <c r="Q67" s="104" t="str">
        <f t="shared" si="2"/>
        <v>-</v>
      </c>
      <c r="R67" s="90" t="str">
        <f t="shared" si="3"/>
        <v>-</v>
      </c>
      <c r="S67" s="91" t="str">
        <f t="shared" si="4"/>
        <v>-</v>
      </c>
      <c r="T67" s="91" t="str">
        <f t="shared" si="5"/>
        <v>-</v>
      </c>
      <c r="U67" s="91" t="str">
        <f t="shared" si="6"/>
        <v>-</v>
      </c>
      <c r="V67" s="89" t="str">
        <f t="shared" si="7"/>
        <v>-</v>
      </c>
      <c r="X67" s="92">
        <f>COUNTIF($C$4:C67,C67)</f>
        <v>19</v>
      </c>
      <c r="Y67" s="93" t="str">
        <f t="shared" si="8"/>
        <v>-</v>
      </c>
      <c r="Z67" s="92" t="str">
        <f t="shared" si="9"/>
        <v>-</v>
      </c>
      <c r="AA67" s="92" t="str">
        <f t="shared" si="10"/>
        <v>-</v>
      </c>
      <c r="AB67" s="96" t="str">
        <f t="shared" si="11"/>
        <v>-</v>
      </c>
    </row>
    <row r="68" spans="1:28" s="93" customFormat="1" ht="17.25" customHeight="1" x14ac:dyDescent="0.2">
      <c r="A68" s="92" t="str">
        <f t="shared" si="0"/>
        <v>-</v>
      </c>
      <c r="B68" s="92">
        <v>65</v>
      </c>
      <c r="C68" s="93" t="str">
        <f>VLOOKUP($B68,'[1]Totals Sheet'!$A$4:$AC$103,15,0)</f>
        <v>-</v>
      </c>
      <c r="D68" s="94" t="str">
        <f>IF(ISERROR($C68),"-",VLOOKUP($B68,'[1]Totals Sheet'!$A$4:$AC$103,16,0))</f>
        <v>-</v>
      </c>
      <c r="E68" s="94" t="str">
        <f>IF(ISERROR($C68),"-",VLOOKUP($B68,'[1]Totals Sheet'!$A$4:$AC$103,17,0))</f>
        <v>-</v>
      </c>
      <c r="F68" s="94" t="str">
        <f>IF(ISERROR($C68),"-",VLOOKUP($B68,'[1]Totals Sheet'!$A$4:$AC$103,18,0))</f>
        <v>-</v>
      </c>
      <c r="G68" s="94" t="str">
        <f>IF(ISERROR($C68),"-",VLOOKUP($B68,'[1]Totals Sheet'!$A$4:$AC$103,19,0))</f>
        <v>-</v>
      </c>
      <c r="H68" s="95" t="str">
        <f>IF(ISERROR($C68),"-",VLOOKUP($B68,'[1]Totals Sheet'!$A$4:$AC$103,20,0))</f>
        <v>-</v>
      </c>
      <c r="I68" s="95" t="str">
        <f>IF(ISERROR($C68),"-",VLOOKUP($B68,'[1]Totals Sheet'!$A$4:$AC$103,21,0))</f>
        <v>-</v>
      </c>
      <c r="J68" s="95" t="str">
        <f>IF(ISERROR($C68),"-",VLOOKUP($B68,'[1]Totals Sheet'!$A$4:$AC$103,22,0))</f>
        <v>-</v>
      </c>
      <c r="K68" s="95" t="str">
        <f>IF(ISERROR($C68),"-",VLOOKUP($B68,'[1]Totals Sheet'!$A$4:$AC$103,23,0))</f>
        <v>-</v>
      </c>
      <c r="L68" s="96">
        <f>IF(ISERROR($C68),"-",VLOOKUP($B68,'[1]Totals Sheet'!$A$4:$AC$103,24,0))</f>
        <v>0</v>
      </c>
      <c r="M68" s="96">
        <f>IF(ISERROR($C68),"-",VLOOKUP($B68,'[1]Totals Sheet'!$A$4:$AC$103,25,0))</f>
        <v>0</v>
      </c>
      <c r="N68" s="96">
        <f>IF(ISERROR($C68),"-",VLOOKUP($B68,'[1]Totals Sheet'!$A$4:$AC$103,28,0))</f>
        <v>8.3999999999999995E-3</v>
      </c>
      <c r="O68" s="97" t="str">
        <f t="shared" si="1"/>
        <v>-</v>
      </c>
      <c r="Q68" s="98" t="str">
        <f t="shared" si="2"/>
        <v>-</v>
      </c>
      <c r="R68" s="99" t="str">
        <f t="shared" si="3"/>
        <v>-</v>
      </c>
      <c r="S68" s="100" t="str">
        <f t="shared" si="4"/>
        <v>-</v>
      </c>
      <c r="T68" s="100" t="str">
        <f t="shared" si="5"/>
        <v>-</v>
      </c>
      <c r="U68" s="100" t="str">
        <f t="shared" si="6"/>
        <v>-</v>
      </c>
      <c r="V68" s="101" t="str">
        <f t="shared" si="7"/>
        <v>-</v>
      </c>
      <c r="X68" s="92">
        <f>COUNTIF($C$4:C68,C68)</f>
        <v>20</v>
      </c>
      <c r="Y68" s="93" t="str">
        <f t="shared" si="8"/>
        <v>-</v>
      </c>
      <c r="Z68" s="92" t="str">
        <f t="shared" si="9"/>
        <v>-</v>
      </c>
      <c r="AA68" s="92" t="str">
        <f t="shared" si="10"/>
        <v>-</v>
      </c>
      <c r="AB68" s="96" t="str">
        <f t="shared" si="11"/>
        <v>-</v>
      </c>
    </row>
    <row r="69" spans="1:28" ht="17.25" customHeight="1" x14ac:dyDescent="0.2">
      <c r="A69" s="92" t="str">
        <f t="shared" ref="A69:A103" si="12">O69</f>
        <v>-</v>
      </c>
      <c r="B69" s="64">
        <v>66</v>
      </c>
      <c r="C69" s="67" t="str">
        <f>VLOOKUP($B69,'[1]Totals Sheet'!$A$4:$AC$103,15,0)</f>
        <v>-</v>
      </c>
      <c r="D69" s="72" t="str">
        <f>IF(ISERROR($C69),"-",VLOOKUP($B69,'[1]Totals Sheet'!$A$4:$AC$103,16,0))</f>
        <v>-</v>
      </c>
      <c r="E69" s="72" t="str">
        <f>IF(ISERROR($C69),"-",VLOOKUP($B69,'[1]Totals Sheet'!$A$4:$AC$103,17,0))</f>
        <v>-</v>
      </c>
      <c r="F69" s="72" t="str">
        <f>IF(ISERROR($C69),"-",VLOOKUP($B69,'[1]Totals Sheet'!$A$4:$AC$103,18,0))</f>
        <v>-</v>
      </c>
      <c r="G69" s="72" t="str">
        <f>IF(ISERROR($C69),"-",VLOOKUP($B69,'[1]Totals Sheet'!$A$4:$AC$103,19,0))</f>
        <v>-</v>
      </c>
      <c r="H69" s="102" t="str">
        <f>IF(ISERROR($C69),"-",VLOOKUP($B69,'[1]Totals Sheet'!$A$4:$AC$103,20,0))</f>
        <v>-</v>
      </c>
      <c r="I69" s="102" t="str">
        <f>IF(ISERROR($C69),"-",VLOOKUP($B69,'[1]Totals Sheet'!$A$4:$AC$103,21,0))</f>
        <v>-</v>
      </c>
      <c r="J69" s="102" t="str">
        <f>IF(ISERROR($C69),"-",VLOOKUP($B69,'[1]Totals Sheet'!$A$4:$AC$103,22,0))</f>
        <v>-</v>
      </c>
      <c r="K69" s="102" t="str">
        <f>IF(ISERROR($C69),"-",VLOOKUP($B69,'[1]Totals Sheet'!$A$4:$AC$103,23,0))</f>
        <v>-</v>
      </c>
      <c r="L69" s="71">
        <f>IF(ISERROR($C69),"-",VLOOKUP($B69,'[1]Totals Sheet'!$A$4:$AC$103,24,0))</f>
        <v>0</v>
      </c>
      <c r="M69" s="71">
        <f>IF(ISERROR($C69),"-",VLOOKUP($B69,'[1]Totals Sheet'!$A$4:$AC$103,25,0))</f>
        <v>0</v>
      </c>
      <c r="N69" s="71">
        <f>IF(ISERROR($C69),"-",VLOOKUP($B69,'[1]Totals Sheet'!$A$4:$AC$103,28,0))</f>
        <v>8.3000000000000001E-3</v>
      </c>
      <c r="O69" s="103" t="str">
        <f t="shared" ref="O69:O103" si="13">Q69</f>
        <v>-</v>
      </c>
      <c r="Q69" s="104" t="str">
        <f t="shared" ref="Q69:Q103" si="14">IF(R69="-","-",RANK(U69,$U$4:$U$103,0))</f>
        <v>-</v>
      </c>
      <c r="R69" s="90" t="str">
        <f t="shared" ref="R69:R103" si="15">IF(C69=C70,"-",C69)</f>
        <v>-</v>
      </c>
      <c r="S69" s="91" t="str">
        <f t="shared" ref="S69:S103" si="16">IF(R69="-","-",L69)</f>
        <v>-</v>
      </c>
      <c r="T69" s="91" t="str">
        <f t="shared" ref="T69:T103" si="17">IF(R69="-","-",M69)</f>
        <v>-</v>
      </c>
      <c r="U69" s="91" t="str">
        <f t="shared" ref="U69:U103" si="18">IF(R69="-","-",S69+T69)</f>
        <v>-</v>
      </c>
      <c r="V69" s="89" t="str">
        <f t="shared" ref="V69:V103" si="19">Q69</f>
        <v>-</v>
      </c>
      <c r="X69" s="92">
        <f>COUNTIF($C$4:C69,C69)</f>
        <v>21</v>
      </c>
      <c r="Y69" s="93" t="str">
        <f t="shared" ref="Y69:Y132" si="20">IF(X69&lt;2,C69,"-")</f>
        <v>-</v>
      </c>
      <c r="Z69" s="92" t="str">
        <f t="shared" ref="Z69:Z132" si="21">IF(X69&lt;2,MAX(H69,I69),"-")</f>
        <v>-</v>
      </c>
      <c r="AA69" s="92" t="str">
        <f t="shared" ref="AA69:AA132" si="22">IF(X69&lt;2,MAX(J69,K69),"-")</f>
        <v>-</v>
      </c>
      <c r="AB69" s="96" t="str">
        <f t="shared" si="11"/>
        <v>-</v>
      </c>
    </row>
    <row r="70" spans="1:28" s="93" customFormat="1" ht="17.25" customHeight="1" x14ac:dyDescent="0.2">
      <c r="A70" s="92" t="str">
        <f t="shared" si="12"/>
        <v>-</v>
      </c>
      <c r="B70" s="92">
        <v>67</v>
      </c>
      <c r="C70" s="93" t="str">
        <f>VLOOKUP($B70,'[1]Totals Sheet'!$A$4:$AC$103,15,0)</f>
        <v>-</v>
      </c>
      <c r="D70" s="94" t="str">
        <f>IF(ISERROR($C70),"-",VLOOKUP($B70,'[1]Totals Sheet'!$A$4:$AC$103,16,0))</f>
        <v>-</v>
      </c>
      <c r="E70" s="94" t="str">
        <f>IF(ISERROR($C70),"-",VLOOKUP($B70,'[1]Totals Sheet'!$A$4:$AC$103,17,0))</f>
        <v>-</v>
      </c>
      <c r="F70" s="94" t="str">
        <f>IF(ISERROR($C70),"-",VLOOKUP($B70,'[1]Totals Sheet'!$A$4:$AC$103,18,0))</f>
        <v>-</v>
      </c>
      <c r="G70" s="94" t="str">
        <f>IF(ISERROR($C70),"-",VLOOKUP($B70,'[1]Totals Sheet'!$A$4:$AC$103,19,0))</f>
        <v>-</v>
      </c>
      <c r="H70" s="95" t="str">
        <f>IF(ISERROR($C70),"-",VLOOKUP($B70,'[1]Totals Sheet'!$A$4:$AC$103,20,0))</f>
        <v>-</v>
      </c>
      <c r="I70" s="95" t="str">
        <f>IF(ISERROR($C70),"-",VLOOKUP($B70,'[1]Totals Sheet'!$A$4:$AC$103,21,0))</f>
        <v>-</v>
      </c>
      <c r="J70" s="95" t="str">
        <f>IF(ISERROR($C70),"-",VLOOKUP($B70,'[1]Totals Sheet'!$A$4:$AC$103,22,0))</f>
        <v>-</v>
      </c>
      <c r="K70" s="95" t="str">
        <f>IF(ISERROR($C70),"-",VLOOKUP($B70,'[1]Totals Sheet'!$A$4:$AC$103,23,0))</f>
        <v>-</v>
      </c>
      <c r="L70" s="96">
        <f>IF(ISERROR($C70),"-",VLOOKUP($B70,'[1]Totals Sheet'!$A$4:$AC$103,24,0))</f>
        <v>0</v>
      </c>
      <c r="M70" s="96">
        <f>IF(ISERROR($C70),"-",VLOOKUP($B70,'[1]Totals Sheet'!$A$4:$AC$103,25,0))</f>
        <v>0</v>
      </c>
      <c r="N70" s="96">
        <f>IF(ISERROR($C70),"-",VLOOKUP($B70,'[1]Totals Sheet'!$A$4:$AC$103,28,0))</f>
        <v>8.2000000000000007E-3</v>
      </c>
      <c r="O70" s="97" t="str">
        <f t="shared" si="13"/>
        <v>-</v>
      </c>
      <c r="Q70" s="98" t="str">
        <f t="shared" si="14"/>
        <v>-</v>
      </c>
      <c r="R70" s="99" t="str">
        <f t="shared" si="15"/>
        <v>-</v>
      </c>
      <c r="S70" s="100" t="str">
        <f t="shared" si="16"/>
        <v>-</v>
      </c>
      <c r="T70" s="100" t="str">
        <f t="shared" si="17"/>
        <v>-</v>
      </c>
      <c r="U70" s="100" t="str">
        <f t="shared" si="18"/>
        <v>-</v>
      </c>
      <c r="V70" s="101" t="str">
        <f t="shared" si="19"/>
        <v>-</v>
      </c>
      <c r="X70" s="92">
        <f>COUNTIF($C$4:C70,C70)</f>
        <v>22</v>
      </c>
      <c r="Y70" s="93" t="str">
        <f t="shared" si="20"/>
        <v>-</v>
      </c>
      <c r="Z70" s="92" t="str">
        <f t="shared" si="21"/>
        <v>-</v>
      </c>
      <c r="AA70" s="92" t="str">
        <f t="shared" si="22"/>
        <v>-</v>
      </c>
      <c r="AB70" s="96" t="str">
        <f t="shared" ref="AB70:AB103" si="23">IF(X70&lt;2,Z70+AA70,"-")</f>
        <v>-</v>
      </c>
    </row>
    <row r="71" spans="1:28" ht="17.25" customHeight="1" x14ac:dyDescent="0.2">
      <c r="A71" s="92" t="str">
        <f t="shared" si="12"/>
        <v>-</v>
      </c>
      <c r="B71" s="64">
        <v>68</v>
      </c>
      <c r="C71" s="67" t="str">
        <f>VLOOKUP($B71,'[1]Totals Sheet'!$A$4:$AC$103,15,0)</f>
        <v>-</v>
      </c>
      <c r="D71" s="72" t="str">
        <f>IF(ISERROR($C71),"-",VLOOKUP($B71,'[1]Totals Sheet'!$A$4:$AC$103,16,0))</f>
        <v>-</v>
      </c>
      <c r="E71" s="72" t="str">
        <f>IF(ISERROR($C71),"-",VLOOKUP($B71,'[1]Totals Sheet'!$A$4:$AC$103,17,0))</f>
        <v>-</v>
      </c>
      <c r="F71" s="72" t="str">
        <f>IF(ISERROR($C71),"-",VLOOKUP($B71,'[1]Totals Sheet'!$A$4:$AC$103,18,0))</f>
        <v>-</v>
      </c>
      <c r="G71" s="72" t="str">
        <f>IF(ISERROR($C71),"-",VLOOKUP($B71,'[1]Totals Sheet'!$A$4:$AC$103,19,0))</f>
        <v>-</v>
      </c>
      <c r="H71" s="102" t="str">
        <f>IF(ISERROR($C71),"-",VLOOKUP($B71,'[1]Totals Sheet'!$A$4:$AC$103,20,0))</f>
        <v>-</v>
      </c>
      <c r="I71" s="102" t="str">
        <f>IF(ISERROR($C71),"-",VLOOKUP($B71,'[1]Totals Sheet'!$A$4:$AC$103,21,0))</f>
        <v>-</v>
      </c>
      <c r="J71" s="102" t="str">
        <f>IF(ISERROR($C71),"-",VLOOKUP($B71,'[1]Totals Sheet'!$A$4:$AC$103,22,0))</f>
        <v>-</v>
      </c>
      <c r="K71" s="102" t="str">
        <f>IF(ISERROR($C71),"-",VLOOKUP($B71,'[1]Totals Sheet'!$A$4:$AC$103,23,0))</f>
        <v>-</v>
      </c>
      <c r="L71" s="71">
        <f>IF(ISERROR($C71),"-",VLOOKUP($B71,'[1]Totals Sheet'!$A$4:$AC$103,24,0))</f>
        <v>0</v>
      </c>
      <c r="M71" s="71">
        <f>IF(ISERROR($C71),"-",VLOOKUP($B71,'[1]Totals Sheet'!$A$4:$AC$103,25,0))</f>
        <v>0</v>
      </c>
      <c r="N71" s="71">
        <f>IF(ISERROR($C71),"-",VLOOKUP($B71,'[1]Totals Sheet'!$A$4:$AC$103,28,0))</f>
        <v>8.0999999999999996E-3</v>
      </c>
      <c r="O71" s="103" t="str">
        <f t="shared" si="13"/>
        <v>-</v>
      </c>
      <c r="Q71" s="104" t="str">
        <f t="shared" si="14"/>
        <v>-</v>
      </c>
      <c r="R71" s="90" t="str">
        <f t="shared" si="15"/>
        <v>-</v>
      </c>
      <c r="S71" s="91" t="str">
        <f t="shared" si="16"/>
        <v>-</v>
      </c>
      <c r="T71" s="91" t="str">
        <f t="shared" si="17"/>
        <v>-</v>
      </c>
      <c r="U71" s="91" t="str">
        <f t="shared" si="18"/>
        <v>-</v>
      </c>
      <c r="V71" s="89" t="str">
        <f t="shared" si="19"/>
        <v>-</v>
      </c>
      <c r="X71" s="92">
        <f>COUNTIF($C$4:C71,C71)</f>
        <v>23</v>
      </c>
      <c r="Y71" s="93" t="str">
        <f t="shared" si="20"/>
        <v>-</v>
      </c>
      <c r="Z71" s="92" t="str">
        <f t="shared" si="21"/>
        <v>-</v>
      </c>
      <c r="AA71" s="92" t="str">
        <f t="shared" si="22"/>
        <v>-</v>
      </c>
      <c r="AB71" s="96" t="str">
        <f t="shared" si="23"/>
        <v>-</v>
      </c>
    </row>
    <row r="72" spans="1:28" s="93" customFormat="1" ht="17.25" customHeight="1" x14ac:dyDescent="0.2">
      <c r="A72" s="92" t="str">
        <f t="shared" si="12"/>
        <v>-</v>
      </c>
      <c r="B72" s="92">
        <v>69</v>
      </c>
      <c r="C72" s="93" t="str">
        <f>VLOOKUP($B72,'[1]Totals Sheet'!$A$4:$AC$103,15,0)</f>
        <v>-</v>
      </c>
      <c r="D72" s="94" t="str">
        <f>IF(ISERROR($C72),"-",VLOOKUP($B72,'[1]Totals Sheet'!$A$4:$AC$103,16,0))</f>
        <v>-</v>
      </c>
      <c r="E72" s="94" t="str">
        <f>IF(ISERROR($C72),"-",VLOOKUP($B72,'[1]Totals Sheet'!$A$4:$AC$103,17,0))</f>
        <v>-</v>
      </c>
      <c r="F72" s="94" t="str">
        <f>IF(ISERROR($C72),"-",VLOOKUP($B72,'[1]Totals Sheet'!$A$4:$AC$103,18,0))</f>
        <v>-</v>
      </c>
      <c r="G72" s="94" t="str">
        <f>IF(ISERROR($C72),"-",VLOOKUP($B72,'[1]Totals Sheet'!$A$4:$AC$103,19,0))</f>
        <v>-</v>
      </c>
      <c r="H72" s="95" t="str">
        <f>IF(ISERROR($C72),"-",VLOOKUP($B72,'[1]Totals Sheet'!$A$4:$AC$103,20,0))</f>
        <v>-</v>
      </c>
      <c r="I72" s="95" t="str">
        <f>IF(ISERROR($C72),"-",VLOOKUP($B72,'[1]Totals Sheet'!$A$4:$AC$103,21,0))</f>
        <v>-</v>
      </c>
      <c r="J72" s="95" t="str">
        <f>IF(ISERROR($C72),"-",VLOOKUP($B72,'[1]Totals Sheet'!$A$4:$AC$103,22,0))</f>
        <v>-</v>
      </c>
      <c r="K72" s="95" t="str">
        <f>IF(ISERROR($C72),"-",VLOOKUP($B72,'[1]Totals Sheet'!$A$4:$AC$103,23,0))</f>
        <v>-</v>
      </c>
      <c r="L72" s="96">
        <f>IF(ISERROR($C72),"-",VLOOKUP($B72,'[1]Totals Sheet'!$A$4:$AC$103,24,0))</f>
        <v>0</v>
      </c>
      <c r="M72" s="96">
        <f>IF(ISERROR($C72),"-",VLOOKUP($B72,'[1]Totals Sheet'!$A$4:$AC$103,25,0))</f>
        <v>0</v>
      </c>
      <c r="N72" s="96">
        <f>IF(ISERROR($C72),"-",VLOOKUP($B72,'[1]Totals Sheet'!$A$4:$AC$103,28,0))</f>
        <v>8.0000000000000002E-3</v>
      </c>
      <c r="O72" s="97" t="str">
        <f t="shared" si="13"/>
        <v>-</v>
      </c>
      <c r="Q72" s="98" t="str">
        <f t="shared" si="14"/>
        <v>-</v>
      </c>
      <c r="R72" s="99" t="str">
        <f t="shared" si="15"/>
        <v>-</v>
      </c>
      <c r="S72" s="100" t="str">
        <f t="shared" si="16"/>
        <v>-</v>
      </c>
      <c r="T72" s="100" t="str">
        <f t="shared" si="17"/>
        <v>-</v>
      </c>
      <c r="U72" s="100" t="str">
        <f t="shared" si="18"/>
        <v>-</v>
      </c>
      <c r="V72" s="101" t="str">
        <f t="shared" si="19"/>
        <v>-</v>
      </c>
      <c r="X72" s="92">
        <f>COUNTIF($C$4:C72,C72)</f>
        <v>24</v>
      </c>
      <c r="Y72" s="93" t="str">
        <f t="shared" si="20"/>
        <v>-</v>
      </c>
      <c r="Z72" s="92" t="str">
        <f t="shared" si="21"/>
        <v>-</v>
      </c>
      <c r="AA72" s="92" t="str">
        <f t="shared" si="22"/>
        <v>-</v>
      </c>
      <c r="AB72" s="96" t="str">
        <f t="shared" si="23"/>
        <v>-</v>
      </c>
    </row>
    <row r="73" spans="1:28" ht="17.25" customHeight="1" x14ac:dyDescent="0.2">
      <c r="A73" s="92" t="str">
        <f t="shared" si="12"/>
        <v>-</v>
      </c>
      <c r="B73" s="64">
        <v>70</v>
      </c>
      <c r="C73" s="67" t="str">
        <f>VLOOKUP($B73,'[1]Totals Sheet'!$A$4:$AC$103,15,0)</f>
        <v>-</v>
      </c>
      <c r="D73" s="72" t="str">
        <f>IF(ISERROR($C73),"-",VLOOKUP($B73,'[1]Totals Sheet'!$A$4:$AC$103,16,0))</f>
        <v>-</v>
      </c>
      <c r="E73" s="72" t="str">
        <f>IF(ISERROR($C73),"-",VLOOKUP($B73,'[1]Totals Sheet'!$A$4:$AC$103,17,0))</f>
        <v>-</v>
      </c>
      <c r="F73" s="72" t="str">
        <f>IF(ISERROR($C73),"-",VLOOKUP($B73,'[1]Totals Sheet'!$A$4:$AC$103,18,0))</f>
        <v>-</v>
      </c>
      <c r="G73" s="72" t="str">
        <f>IF(ISERROR($C73),"-",VLOOKUP($B73,'[1]Totals Sheet'!$A$4:$AC$103,19,0))</f>
        <v>-</v>
      </c>
      <c r="H73" s="102" t="str">
        <f>IF(ISERROR($C73),"-",VLOOKUP($B73,'[1]Totals Sheet'!$A$4:$AC$103,20,0))</f>
        <v>-</v>
      </c>
      <c r="I73" s="102" t="str">
        <f>IF(ISERROR($C73),"-",VLOOKUP($B73,'[1]Totals Sheet'!$A$4:$AC$103,21,0))</f>
        <v>-</v>
      </c>
      <c r="J73" s="102" t="str">
        <f>IF(ISERROR($C73),"-",VLOOKUP($B73,'[1]Totals Sheet'!$A$4:$AC$103,22,0))</f>
        <v>-</v>
      </c>
      <c r="K73" s="102" t="str">
        <f>IF(ISERROR($C73),"-",VLOOKUP($B73,'[1]Totals Sheet'!$A$4:$AC$103,23,0))</f>
        <v>-</v>
      </c>
      <c r="L73" s="71">
        <f>IF(ISERROR($C73),"-",VLOOKUP($B73,'[1]Totals Sheet'!$A$4:$AC$103,24,0))</f>
        <v>0</v>
      </c>
      <c r="M73" s="71">
        <f>IF(ISERROR($C73),"-",VLOOKUP($B73,'[1]Totals Sheet'!$A$4:$AC$103,25,0))</f>
        <v>0</v>
      </c>
      <c r="N73" s="71">
        <f>IF(ISERROR($C73),"-",VLOOKUP($B73,'[1]Totals Sheet'!$A$4:$AC$103,28,0))</f>
        <v>7.9000000000000008E-3</v>
      </c>
      <c r="O73" s="103" t="str">
        <f t="shared" si="13"/>
        <v>-</v>
      </c>
      <c r="Q73" s="104" t="str">
        <f t="shared" si="14"/>
        <v>-</v>
      </c>
      <c r="R73" s="90" t="str">
        <f t="shared" si="15"/>
        <v>-</v>
      </c>
      <c r="S73" s="91" t="str">
        <f t="shared" si="16"/>
        <v>-</v>
      </c>
      <c r="T73" s="91" t="str">
        <f t="shared" si="17"/>
        <v>-</v>
      </c>
      <c r="U73" s="91" t="str">
        <f t="shared" si="18"/>
        <v>-</v>
      </c>
      <c r="V73" s="89" t="str">
        <f t="shared" si="19"/>
        <v>-</v>
      </c>
      <c r="X73" s="92">
        <f>COUNTIF($C$4:C73,C73)</f>
        <v>25</v>
      </c>
      <c r="Y73" s="93" t="str">
        <f t="shared" si="20"/>
        <v>-</v>
      </c>
      <c r="Z73" s="92" t="str">
        <f t="shared" si="21"/>
        <v>-</v>
      </c>
      <c r="AA73" s="92" t="str">
        <f t="shared" si="22"/>
        <v>-</v>
      </c>
      <c r="AB73" s="96" t="str">
        <f t="shared" si="23"/>
        <v>-</v>
      </c>
    </row>
    <row r="74" spans="1:28" s="93" customFormat="1" ht="17.25" customHeight="1" x14ac:dyDescent="0.2">
      <c r="A74" s="92" t="str">
        <f t="shared" si="12"/>
        <v>-</v>
      </c>
      <c r="B74" s="92">
        <v>71</v>
      </c>
      <c r="C74" s="93" t="str">
        <f>VLOOKUP($B74,'[1]Totals Sheet'!$A$4:$AC$103,15,0)</f>
        <v>-</v>
      </c>
      <c r="D74" s="94" t="str">
        <f>IF(ISERROR($C74),"-",VLOOKUP($B74,'[1]Totals Sheet'!$A$4:$AC$103,16,0))</f>
        <v>-</v>
      </c>
      <c r="E74" s="94" t="str">
        <f>IF(ISERROR($C74),"-",VLOOKUP($B74,'[1]Totals Sheet'!$A$4:$AC$103,17,0))</f>
        <v>-</v>
      </c>
      <c r="F74" s="94" t="str">
        <f>IF(ISERROR($C74),"-",VLOOKUP($B74,'[1]Totals Sheet'!$A$4:$AC$103,18,0))</f>
        <v>-</v>
      </c>
      <c r="G74" s="94" t="str">
        <f>IF(ISERROR($C74),"-",VLOOKUP($B74,'[1]Totals Sheet'!$A$4:$AC$103,19,0))</f>
        <v>-</v>
      </c>
      <c r="H74" s="95" t="str">
        <f>IF(ISERROR($C74),"-",VLOOKUP($B74,'[1]Totals Sheet'!$A$4:$AC$103,20,0))</f>
        <v>-</v>
      </c>
      <c r="I74" s="95" t="str">
        <f>IF(ISERROR($C74),"-",VLOOKUP($B74,'[1]Totals Sheet'!$A$4:$AC$103,21,0))</f>
        <v>-</v>
      </c>
      <c r="J74" s="95" t="str">
        <f>IF(ISERROR($C74),"-",VLOOKUP($B74,'[1]Totals Sheet'!$A$4:$AC$103,22,0))</f>
        <v>-</v>
      </c>
      <c r="K74" s="95" t="str">
        <f>IF(ISERROR($C74),"-",VLOOKUP($B74,'[1]Totals Sheet'!$A$4:$AC$103,23,0))</f>
        <v>-</v>
      </c>
      <c r="L74" s="96">
        <f>IF(ISERROR($C74),"-",VLOOKUP($B74,'[1]Totals Sheet'!$A$4:$AC$103,24,0))</f>
        <v>0</v>
      </c>
      <c r="M74" s="96">
        <f>IF(ISERROR($C74),"-",VLOOKUP($B74,'[1]Totals Sheet'!$A$4:$AC$103,25,0))</f>
        <v>0</v>
      </c>
      <c r="N74" s="96">
        <f>IF(ISERROR($C74),"-",VLOOKUP($B74,'[1]Totals Sheet'!$A$4:$AC$103,28,0))</f>
        <v>7.7999999999999996E-3</v>
      </c>
      <c r="O74" s="97" t="str">
        <f t="shared" si="13"/>
        <v>-</v>
      </c>
      <c r="Q74" s="98" t="str">
        <f t="shared" si="14"/>
        <v>-</v>
      </c>
      <c r="R74" s="99" t="str">
        <f t="shared" si="15"/>
        <v>-</v>
      </c>
      <c r="S74" s="100" t="str">
        <f t="shared" si="16"/>
        <v>-</v>
      </c>
      <c r="T74" s="100" t="str">
        <f t="shared" si="17"/>
        <v>-</v>
      </c>
      <c r="U74" s="100" t="str">
        <f t="shared" si="18"/>
        <v>-</v>
      </c>
      <c r="V74" s="101" t="str">
        <f t="shared" si="19"/>
        <v>-</v>
      </c>
      <c r="X74" s="92">
        <f>COUNTIF($C$4:C74,C74)</f>
        <v>26</v>
      </c>
      <c r="Y74" s="93" t="str">
        <f t="shared" si="20"/>
        <v>-</v>
      </c>
      <c r="Z74" s="92" t="str">
        <f t="shared" si="21"/>
        <v>-</v>
      </c>
      <c r="AA74" s="92" t="str">
        <f t="shared" si="22"/>
        <v>-</v>
      </c>
      <c r="AB74" s="96" t="str">
        <f t="shared" si="23"/>
        <v>-</v>
      </c>
    </row>
    <row r="75" spans="1:28" ht="17.25" customHeight="1" x14ac:dyDescent="0.2">
      <c r="A75" s="92" t="str">
        <f t="shared" si="12"/>
        <v>-</v>
      </c>
      <c r="B75" s="64">
        <v>72</v>
      </c>
      <c r="C75" s="67" t="str">
        <f>VLOOKUP($B75,'[1]Totals Sheet'!$A$4:$AC$103,15,0)</f>
        <v>-</v>
      </c>
      <c r="D75" s="72" t="str">
        <f>IF(ISERROR($C75),"-",VLOOKUP($B75,'[1]Totals Sheet'!$A$4:$AC$103,16,0))</f>
        <v>-</v>
      </c>
      <c r="E75" s="72" t="str">
        <f>IF(ISERROR($C75),"-",VLOOKUP($B75,'[1]Totals Sheet'!$A$4:$AC$103,17,0))</f>
        <v>-</v>
      </c>
      <c r="F75" s="72" t="str">
        <f>IF(ISERROR($C75),"-",VLOOKUP($B75,'[1]Totals Sheet'!$A$4:$AC$103,18,0))</f>
        <v>-</v>
      </c>
      <c r="G75" s="72" t="str">
        <f>IF(ISERROR($C75),"-",VLOOKUP($B75,'[1]Totals Sheet'!$A$4:$AC$103,19,0))</f>
        <v>-</v>
      </c>
      <c r="H75" s="102" t="str">
        <f>IF(ISERROR($C75),"-",VLOOKUP($B75,'[1]Totals Sheet'!$A$4:$AC$103,20,0))</f>
        <v>-</v>
      </c>
      <c r="I75" s="102" t="str">
        <f>IF(ISERROR($C75),"-",VLOOKUP($B75,'[1]Totals Sheet'!$A$4:$AC$103,21,0))</f>
        <v>-</v>
      </c>
      <c r="J75" s="102" t="str">
        <f>IF(ISERROR($C75),"-",VLOOKUP($B75,'[1]Totals Sheet'!$A$4:$AC$103,22,0))</f>
        <v>-</v>
      </c>
      <c r="K75" s="102" t="str">
        <f>IF(ISERROR($C75),"-",VLOOKUP($B75,'[1]Totals Sheet'!$A$4:$AC$103,23,0))</f>
        <v>-</v>
      </c>
      <c r="L75" s="71">
        <f>IF(ISERROR($C75),"-",VLOOKUP($B75,'[1]Totals Sheet'!$A$4:$AC$103,24,0))</f>
        <v>0</v>
      </c>
      <c r="M75" s="71">
        <f>IF(ISERROR($C75),"-",VLOOKUP($B75,'[1]Totals Sheet'!$A$4:$AC$103,25,0))</f>
        <v>0</v>
      </c>
      <c r="N75" s="71">
        <f>IF(ISERROR($C75),"-",VLOOKUP($B75,'[1]Totals Sheet'!$A$4:$AC$103,28,0))</f>
        <v>7.7000000000000002E-3</v>
      </c>
      <c r="O75" s="103" t="str">
        <f t="shared" si="13"/>
        <v>-</v>
      </c>
      <c r="Q75" s="104" t="str">
        <f t="shared" si="14"/>
        <v>-</v>
      </c>
      <c r="R75" s="90" t="str">
        <f t="shared" si="15"/>
        <v>-</v>
      </c>
      <c r="S75" s="91" t="str">
        <f t="shared" si="16"/>
        <v>-</v>
      </c>
      <c r="T75" s="91" t="str">
        <f t="shared" si="17"/>
        <v>-</v>
      </c>
      <c r="U75" s="91" t="str">
        <f t="shared" si="18"/>
        <v>-</v>
      </c>
      <c r="V75" s="89" t="str">
        <f t="shared" si="19"/>
        <v>-</v>
      </c>
      <c r="X75" s="92">
        <f>COUNTIF($C$4:C75,C75)</f>
        <v>27</v>
      </c>
      <c r="Y75" s="93" t="str">
        <f t="shared" si="20"/>
        <v>-</v>
      </c>
      <c r="Z75" s="92" t="str">
        <f t="shared" si="21"/>
        <v>-</v>
      </c>
      <c r="AA75" s="92" t="str">
        <f t="shared" si="22"/>
        <v>-</v>
      </c>
      <c r="AB75" s="96" t="str">
        <f t="shared" si="23"/>
        <v>-</v>
      </c>
    </row>
    <row r="76" spans="1:28" s="93" customFormat="1" ht="17.25" customHeight="1" x14ac:dyDescent="0.2">
      <c r="A76" s="92" t="str">
        <f t="shared" si="12"/>
        <v>-</v>
      </c>
      <c r="B76" s="92">
        <v>73</v>
      </c>
      <c r="C76" s="93" t="str">
        <f>VLOOKUP($B76,'[1]Totals Sheet'!$A$4:$AC$103,15,0)</f>
        <v>-</v>
      </c>
      <c r="D76" s="94" t="str">
        <f>IF(ISERROR($C76),"-",VLOOKUP($B76,'[1]Totals Sheet'!$A$4:$AC$103,16,0))</f>
        <v>-</v>
      </c>
      <c r="E76" s="94" t="str">
        <f>IF(ISERROR($C76),"-",VLOOKUP($B76,'[1]Totals Sheet'!$A$4:$AC$103,17,0))</f>
        <v>-</v>
      </c>
      <c r="F76" s="94" t="str">
        <f>IF(ISERROR($C76),"-",VLOOKUP($B76,'[1]Totals Sheet'!$A$4:$AC$103,18,0))</f>
        <v>-</v>
      </c>
      <c r="G76" s="94" t="str">
        <f>IF(ISERROR($C76),"-",VLOOKUP($B76,'[1]Totals Sheet'!$A$4:$AC$103,19,0))</f>
        <v>-</v>
      </c>
      <c r="H76" s="95" t="str">
        <f>IF(ISERROR($C76),"-",VLOOKUP($B76,'[1]Totals Sheet'!$A$4:$AC$103,20,0))</f>
        <v>-</v>
      </c>
      <c r="I76" s="95" t="str">
        <f>IF(ISERROR($C76),"-",VLOOKUP($B76,'[1]Totals Sheet'!$A$4:$AC$103,21,0))</f>
        <v>-</v>
      </c>
      <c r="J76" s="95" t="str">
        <f>IF(ISERROR($C76),"-",VLOOKUP($B76,'[1]Totals Sheet'!$A$4:$AC$103,22,0))</f>
        <v>-</v>
      </c>
      <c r="K76" s="95" t="str">
        <f>IF(ISERROR($C76),"-",VLOOKUP($B76,'[1]Totals Sheet'!$A$4:$AC$103,23,0))</f>
        <v>-</v>
      </c>
      <c r="L76" s="96">
        <f>IF(ISERROR($C76),"-",VLOOKUP($B76,'[1]Totals Sheet'!$A$4:$AC$103,24,0))</f>
        <v>0</v>
      </c>
      <c r="M76" s="96">
        <f>IF(ISERROR($C76),"-",VLOOKUP($B76,'[1]Totals Sheet'!$A$4:$AC$103,25,0))</f>
        <v>0</v>
      </c>
      <c r="N76" s="96">
        <f>IF(ISERROR($C76),"-",VLOOKUP($B76,'[1]Totals Sheet'!$A$4:$AC$103,28,0))</f>
        <v>7.6E-3</v>
      </c>
      <c r="O76" s="97" t="str">
        <f t="shared" si="13"/>
        <v>-</v>
      </c>
      <c r="Q76" s="98" t="str">
        <f t="shared" si="14"/>
        <v>-</v>
      </c>
      <c r="R76" s="99" t="str">
        <f t="shared" si="15"/>
        <v>-</v>
      </c>
      <c r="S76" s="100" t="str">
        <f t="shared" si="16"/>
        <v>-</v>
      </c>
      <c r="T76" s="100" t="str">
        <f t="shared" si="17"/>
        <v>-</v>
      </c>
      <c r="U76" s="100" t="str">
        <f t="shared" si="18"/>
        <v>-</v>
      </c>
      <c r="V76" s="101" t="str">
        <f t="shared" si="19"/>
        <v>-</v>
      </c>
      <c r="X76" s="92">
        <f>COUNTIF($C$4:C76,C76)</f>
        <v>28</v>
      </c>
      <c r="Y76" s="93" t="str">
        <f t="shared" si="20"/>
        <v>-</v>
      </c>
      <c r="Z76" s="92" t="str">
        <f t="shared" si="21"/>
        <v>-</v>
      </c>
      <c r="AA76" s="92" t="str">
        <f t="shared" si="22"/>
        <v>-</v>
      </c>
      <c r="AB76" s="96" t="str">
        <f t="shared" si="23"/>
        <v>-</v>
      </c>
    </row>
    <row r="77" spans="1:28" ht="17.25" customHeight="1" x14ac:dyDescent="0.2">
      <c r="A77" s="92" t="str">
        <f t="shared" si="12"/>
        <v>-</v>
      </c>
      <c r="B77" s="64">
        <v>74</v>
      </c>
      <c r="C77" s="67" t="str">
        <f>VLOOKUP($B77,'[1]Totals Sheet'!$A$4:$AC$103,15,0)</f>
        <v>-</v>
      </c>
      <c r="D77" s="72" t="str">
        <f>IF(ISERROR($C77),"-",VLOOKUP($B77,'[1]Totals Sheet'!$A$4:$AC$103,16,0))</f>
        <v>-</v>
      </c>
      <c r="E77" s="72" t="str">
        <f>IF(ISERROR($C77),"-",VLOOKUP($B77,'[1]Totals Sheet'!$A$4:$AC$103,17,0))</f>
        <v>-</v>
      </c>
      <c r="F77" s="72" t="str">
        <f>IF(ISERROR($C77),"-",VLOOKUP($B77,'[1]Totals Sheet'!$A$4:$AC$103,18,0))</f>
        <v>-</v>
      </c>
      <c r="G77" s="72" t="str">
        <f>IF(ISERROR($C77),"-",VLOOKUP($B77,'[1]Totals Sheet'!$A$4:$AC$103,19,0))</f>
        <v>-</v>
      </c>
      <c r="H77" s="102" t="str">
        <f>IF(ISERROR($C77),"-",VLOOKUP($B77,'[1]Totals Sheet'!$A$4:$AC$103,20,0))</f>
        <v>-</v>
      </c>
      <c r="I77" s="102" t="str">
        <f>IF(ISERROR($C77),"-",VLOOKUP($B77,'[1]Totals Sheet'!$A$4:$AC$103,21,0))</f>
        <v>-</v>
      </c>
      <c r="J77" s="102" t="str">
        <f>IF(ISERROR($C77),"-",VLOOKUP($B77,'[1]Totals Sheet'!$A$4:$AC$103,22,0))</f>
        <v>-</v>
      </c>
      <c r="K77" s="102" t="str">
        <f>IF(ISERROR($C77),"-",VLOOKUP($B77,'[1]Totals Sheet'!$A$4:$AC$103,23,0))</f>
        <v>-</v>
      </c>
      <c r="L77" s="71">
        <f>IF(ISERROR($C77),"-",VLOOKUP($B77,'[1]Totals Sheet'!$A$4:$AC$103,24,0))</f>
        <v>0</v>
      </c>
      <c r="M77" s="71">
        <f>IF(ISERROR($C77),"-",VLOOKUP($B77,'[1]Totals Sheet'!$A$4:$AC$103,25,0))</f>
        <v>0</v>
      </c>
      <c r="N77" s="71">
        <f>IF(ISERROR($C77),"-",VLOOKUP($B77,'[1]Totals Sheet'!$A$4:$AC$103,28,0))</f>
        <v>7.4999999999999997E-3</v>
      </c>
      <c r="O77" s="103" t="str">
        <f t="shared" si="13"/>
        <v>-</v>
      </c>
      <c r="Q77" s="104" t="str">
        <f t="shared" si="14"/>
        <v>-</v>
      </c>
      <c r="R77" s="90" t="str">
        <f t="shared" si="15"/>
        <v>-</v>
      </c>
      <c r="S77" s="91" t="str">
        <f t="shared" si="16"/>
        <v>-</v>
      </c>
      <c r="T77" s="91" t="str">
        <f t="shared" si="17"/>
        <v>-</v>
      </c>
      <c r="U77" s="91" t="str">
        <f t="shared" si="18"/>
        <v>-</v>
      </c>
      <c r="V77" s="89" t="str">
        <f t="shared" si="19"/>
        <v>-</v>
      </c>
      <c r="X77" s="92">
        <f>COUNTIF($C$4:C77,C77)</f>
        <v>29</v>
      </c>
      <c r="Y77" s="93" t="str">
        <f t="shared" si="20"/>
        <v>-</v>
      </c>
      <c r="Z77" s="92" t="str">
        <f t="shared" si="21"/>
        <v>-</v>
      </c>
      <c r="AA77" s="92" t="str">
        <f t="shared" si="22"/>
        <v>-</v>
      </c>
      <c r="AB77" s="96" t="str">
        <f t="shared" si="23"/>
        <v>-</v>
      </c>
    </row>
    <row r="78" spans="1:28" s="93" customFormat="1" ht="17.25" customHeight="1" x14ac:dyDescent="0.2">
      <c r="A78" s="92" t="str">
        <f t="shared" si="12"/>
        <v>-</v>
      </c>
      <c r="B78" s="92">
        <v>75</v>
      </c>
      <c r="C78" s="93" t="str">
        <f>VLOOKUP($B78,'[1]Totals Sheet'!$A$4:$AC$103,15,0)</f>
        <v>-</v>
      </c>
      <c r="D78" s="94" t="str">
        <f>IF(ISERROR($C78),"-",VLOOKUP($B78,'[1]Totals Sheet'!$A$4:$AC$103,16,0))</f>
        <v>-</v>
      </c>
      <c r="E78" s="94" t="str">
        <f>IF(ISERROR($C78),"-",VLOOKUP($B78,'[1]Totals Sheet'!$A$4:$AC$103,17,0))</f>
        <v>-</v>
      </c>
      <c r="F78" s="94" t="str">
        <f>IF(ISERROR($C78),"-",VLOOKUP($B78,'[1]Totals Sheet'!$A$4:$AC$103,18,0))</f>
        <v>-</v>
      </c>
      <c r="G78" s="94" t="str">
        <f>IF(ISERROR($C78),"-",VLOOKUP($B78,'[1]Totals Sheet'!$A$4:$AC$103,19,0))</f>
        <v>-</v>
      </c>
      <c r="H78" s="95" t="str">
        <f>IF(ISERROR($C78),"-",VLOOKUP($B78,'[1]Totals Sheet'!$A$4:$AC$103,20,0))</f>
        <v>-</v>
      </c>
      <c r="I78" s="95" t="str">
        <f>IF(ISERROR($C78),"-",VLOOKUP($B78,'[1]Totals Sheet'!$A$4:$AC$103,21,0))</f>
        <v>-</v>
      </c>
      <c r="J78" s="95" t="str">
        <f>IF(ISERROR($C78),"-",VLOOKUP($B78,'[1]Totals Sheet'!$A$4:$AC$103,22,0))</f>
        <v>-</v>
      </c>
      <c r="K78" s="95" t="str">
        <f>IF(ISERROR($C78),"-",VLOOKUP($B78,'[1]Totals Sheet'!$A$4:$AC$103,23,0))</f>
        <v>-</v>
      </c>
      <c r="L78" s="96">
        <f>IF(ISERROR($C78),"-",VLOOKUP($B78,'[1]Totals Sheet'!$A$4:$AC$103,24,0))</f>
        <v>0</v>
      </c>
      <c r="M78" s="96">
        <f>IF(ISERROR($C78),"-",VLOOKUP($B78,'[1]Totals Sheet'!$A$4:$AC$103,25,0))</f>
        <v>0</v>
      </c>
      <c r="N78" s="96">
        <f>IF(ISERROR($C78),"-",VLOOKUP($B78,'[1]Totals Sheet'!$A$4:$AC$103,28,0))</f>
        <v>7.4000000000000003E-3</v>
      </c>
      <c r="O78" s="97" t="str">
        <f t="shared" si="13"/>
        <v>-</v>
      </c>
      <c r="Q78" s="98" t="str">
        <f t="shared" si="14"/>
        <v>-</v>
      </c>
      <c r="R78" s="99" t="str">
        <f t="shared" si="15"/>
        <v>-</v>
      </c>
      <c r="S78" s="100" t="str">
        <f t="shared" si="16"/>
        <v>-</v>
      </c>
      <c r="T78" s="100" t="str">
        <f t="shared" si="17"/>
        <v>-</v>
      </c>
      <c r="U78" s="100" t="str">
        <f t="shared" si="18"/>
        <v>-</v>
      </c>
      <c r="V78" s="101" t="str">
        <f t="shared" si="19"/>
        <v>-</v>
      </c>
      <c r="X78" s="92">
        <f>COUNTIF($C$4:C78,C78)</f>
        <v>30</v>
      </c>
      <c r="Y78" s="93" t="str">
        <f t="shared" si="20"/>
        <v>-</v>
      </c>
      <c r="Z78" s="92" t="str">
        <f t="shared" si="21"/>
        <v>-</v>
      </c>
      <c r="AA78" s="92" t="str">
        <f t="shared" si="22"/>
        <v>-</v>
      </c>
      <c r="AB78" s="96" t="str">
        <f t="shared" si="23"/>
        <v>-</v>
      </c>
    </row>
    <row r="79" spans="1:28" ht="17.25" customHeight="1" x14ac:dyDescent="0.2">
      <c r="A79" s="92" t="str">
        <f t="shared" si="12"/>
        <v>-</v>
      </c>
      <c r="B79" s="64">
        <v>76</v>
      </c>
      <c r="C79" s="67" t="str">
        <f>VLOOKUP($B79,'[1]Totals Sheet'!$A$4:$AC$103,15,0)</f>
        <v>-</v>
      </c>
      <c r="D79" s="72" t="str">
        <f>IF(ISERROR($C79),"-",VLOOKUP($B79,'[1]Totals Sheet'!$A$4:$AC$103,16,0))</f>
        <v>-</v>
      </c>
      <c r="E79" s="72" t="str">
        <f>IF(ISERROR($C79),"-",VLOOKUP($B79,'[1]Totals Sheet'!$A$4:$AC$103,17,0))</f>
        <v>-</v>
      </c>
      <c r="F79" s="72" t="str">
        <f>IF(ISERROR($C79),"-",VLOOKUP($B79,'[1]Totals Sheet'!$A$4:$AC$103,18,0))</f>
        <v>-</v>
      </c>
      <c r="G79" s="72" t="str">
        <f>IF(ISERROR($C79),"-",VLOOKUP($B79,'[1]Totals Sheet'!$A$4:$AC$103,19,0))</f>
        <v>-</v>
      </c>
      <c r="H79" s="102" t="str">
        <f>IF(ISERROR($C79),"-",VLOOKUP($B79,'[1]Totals Sheet'!$A$4:$AC$103,20,0))</f>
        <v>-</v>
      </c>
      <c r="I79" s="102" t="str">
        <f>IF(ISERROR($C79),"-",VLOOKUP($B79,'[1]Totals Sheet'!$A$4:$AC$103,21,0))</f>
        <v>-</v>
      </c>
      <c r="J79" s="102" t="str">
        <f>IF(ISERROR($C79),"-",VLOOKUP($B79,'[1]Totals Sheet'!$A$4:$AC$103,22,0))</f>
        <v>-</v>
      </c>
      <c r="K79" s="102" t="str">
        <f>IF(ISERROR($C79),"-",VLOOKUP($B79,'[1]Totals Sheet'!$A$4:$AC$103,23,0))</f>
        <v>-</v>
      </c>
      <c r="L79" s="71">
        <f>IF(ISERROR($C79),"-",VLOOKUP($B79,'[1]Totals Sheet'!$A$4:$AC$103,24,0))</f>
        <v>0</v>
      </c>
      <c r="M79" s="71">
        <f>IF(ISERROR($C79),"-",VLOOKUP($B79,'[1]Totals Sheet'!$A$4:$AC$103,25,0))</f>
        <v>0</v>
      </c>
      <c r="N79" s="71">
        <f>IF(ISERROR($C79),"-",VLOOKUP($B79,'[1]Totals Sheet'!$A$4:$AC$103,28,0))</f>
        <v>7.3000000000000001E-3</v>
      </c>
      <c r="O79" s="103" t="str">
        <f t="shared" si="13"/>
        <v>-</v>
      </c>
      <c r="Q79" s="104" t="str">
        <f t="shared" si="14"/>
        <v>-</v>
      </c>
      <c r="R79" s="90" t="str">
        <f t="shared" si="15"/>
        <v>-</v>
      </c>
      <c r="S79" s="91" t="str">
        <f t="shared" si="16"/>
        <v>-</v>
      </c>
      <c r="T79" s="91" t="str">
        <f t="shared" si="17"/>
        <v>-</v>
      </c>
      <c r="U79" s="91" t="str">
        <f t="shared" si="18"/>
        <v>-</v>
      </c>
      <c r="V79" s="89" t="str">
        <f t="shared" si="19"/>
        <v>-</v>
      </c>
      <c r="X79" s="92">
        <f>COUNTIF($C$4:C79,C79)</f>
        <v>31</v>
      </c>
      <c r="Y79" s="93" t="str">
        <f t="shared" si="20"/>
        <v>-</v>
      </c>
      <c r="Z79" s="92" t="str">
        <f t="shared" si="21"/>
        <v>-</v>
      </c>
      <c r="AA79" s="92" t="str">
        <f t="shared" si="22"/>
        <v>-</v>
      </c>
      <c r="AB79" s="96" t="str">
        <f t="shared" si="23"/>
        <v>-</v>
      </c>
    </row>
    <row r="80" spans="1:28" s="93" customFormat="1" ht="17.25" customHeight="1" x14ac:dyDescent="0.2">
      <c r="A80" s="92" t="str">
        <f t="shared" si="12"/>
        <v>-</v>
      </c>
      <c r="B80" s="92">
        <v>77</v>
      </c>
      <c r="C80" s="93" t="str">
        <f>VLOOKUP($B80,'[1]Totals Sheet'!$A$4:$AC$103,15,0)</f>
        <v>-</v>
      </c>
      <c r="D80" s="94" t="str">
        <f>IF(ISERROR($C80),"-",VLOOKUP($B80,'[1]Totals Sheet'!$A$4:$AC$103,16,0))</f>
        <v>-</v>
      </c>
      <c r="E80" s="94" t="str">
        <f>IF(ISERROR($C80),"-",VLOOKUP($B80,'[1]Totals Sheet'!$A$4:$AC$103,17,0))</f>
        <v>-</v>
      </c>
      <c r="F80" s="94" t="str">
        <f>IF(ISERROR($C80),"-",VLOOKUP($B80,'[1]Totals Sheet'!$A$4:$AC$103,18,0))</f>
        <v>-</v>
      </c>
      <c r="G80" s="94" t="str">
        <f>IF(ISERROR($C80),"-",VLOOKUP($B80,'[1]Totals Sheet'!$A$4:$AC$103,19,0))</f>
        <v>-</v>
      </c>
      <c r="H80" s="95" t="str">
        <f>IF(ISERROR($C80),"-",VLOOKUP($B80,'[1]Totals Sheet'!$A$4:$AC$103,20,0))</f>
        <v>-</v>
      </c>
      <c r="I80" s="95" t="str">
        <f>IF(ISERROR($C80),"-",VLOOKUP($B80,'[1]Totals Sheet'!$A$4:$AC$103,21,0))</f>
        <v>-</v>
      </c>
      <c r="J80" s="95" t="str">
        <f>IF(ISERROR($C80),"-",VLOOKUP($B80,'[1]Totals Sheet'!$A$4:$AC$103,22,0))</f>
        <v>-</v>
      </c>
      <c r="K80" s="95" t="str">
        <f>IF(ISERROR($C80),"-",VLOOKUP($B80,'[1]Totals Sheet'!$A$4:$AC$103,23,0))</f>
        <v>-</v>
      </c>
      <c r="L80" s="96">
        <f>IF(ISERROR($C80),"-",VLOOKUP($B80,'[1]Totals Sheet'!$A$4:$AC$103,24,0))</f>
        <v>0</v>
      </c>
      <c r="M80" s="96">
        <f>IF(ISERROR($C80),"-",VLOOKUP($B80,'[1]Totals Sheet'!$A$4:$AC$103,25,0))</f>
        <v>0</v>
      </c>
      <c r="N80" s="96">
        <f>IF(ISERROR($C80),"-",VLOOKUP($B80,'[1]Totals Sheet'!$A$4:$AC$103,28,0))</f>
        <v>7.1999999999999998E-3</v>
      </c>
      <c r="O80" s="97" t="str">
        <f t="shared" si="13"/>
        <v>-</v>
      </c>
      <c r="Q80" s="98" t="str">
        <f t="shared" si="14"/>
        <v>-</v>
      </c>
      <c r="R80" s="99" t="str">
        <f t="shared" si="15"/>
        <v>-</v>
      </c>
      <c r="S80" s="100" t="str">
        <f t="shared" si="16"/>
        <v>-</v>
      </c>
      <c r="T80" s="100" t="str">
        <f t="shared" si="17"/>
        <v>-</v>
      </c>
      <c r="U80" s="100" t="str">
        <f t="shared" si="18"/>
        <v>-</v>
      </c>
      <c r="V80" s="101" t="str">
        <f t="shared" si="19"/>
        <v>-</v>
      </c>
      <c r="X80" s="92">
        <f>COUNTIF($C$4:C80,C80)</f>
        <v>32</v>
      </c>
      <c r="Y80" s="93" t="str">
        <f t="shared" si="20"/>
        <v>-</v>
      </c>
      <c r="Z80" s="92" t="str">
        <f t="shared" si="21"/>
        <v>-</v>
      </c>
      <c r="AA80" s="92" t="str">
        <f t="shared" si="22"/>
        <v>-</v>
      </c>
      <c r="AB80" s="96" t="str">
        <f t="shared" si="23"/>
        <v>-</v>
      </c>
    </row>
    <row r="81" spans="1:28" ht="17.25" customHeight="1" x14ac:dyDescent="0.2">
      <c r="A81" s="92" t="str">
        <f t="shared" si="12"/>
        <v>-</v>
      </c>
      <c r="B81" s="64">
        <v>78</v>
      </c>
      <c r="C81" s="67" t="str">
        <f>VLOOKUP($B81,'[1]Totals Sheet'!$A$4:$AC$103,15,0)</f>
        <v>-</v>
      </c>
      <c r="D81" s="72" t="str">
        <f>IF(ISERROR($C81),"-",VLOOKUP($B81,'[1]Totals Sheet'!$A$4:$AC$103,16,0))</f>
        <v>-</v>
      </c>
      <c r="E81" s="72" t="str">
        <f>IF(ISERROR($C81),"-",VLOOKUP($B81,'[1]Totals Sheet'!$A$4:$AC$103,17,0))</f>
        <v>-</v>
      </c>
      <c r="F81" s="72" t="str">
        <f>IF(ISERROR($C81),"-",VLOOKUP($B81,'[1]Totals Sheet'!$A$4:$AC$103,18,0))</f>
        <v>-</v>
      </c>
      <c r="G81" s="72" t="str">
        <f>IF(ISERROR($C81),"-",VLOOKUP($B81,'[1]Totals Sheet'!$A$4:$AC$103,19,0))</f>
        <v>-</v>
      </c>
      <c r="H81" s="102" t="str">
        <f>IF(ISERROR($C81),"-",VLOOKUP($B81,'[1]Totals Sheet'!$A$4:$AC$103,20,0))</f>
        <v>-</v>
      </c>
      <c r="I81" s="102" t="str">
        <f>IF(ISERROR($C81),"-",VLOOKUP($B81,'[1]Totals Sheet'!$A$4:$AC$103,21,0))</f>
        <v>-</v>
      </c>
      <c r="J81" s="102" t="str">
        <f>IF(ISERROR($C81),"-",VLOOKUP($B81,'[1]Totals Sheet'!$A$4:$AC$103,22,0))</f>
        <v>-</v>
      </c>
      <c r="K81" s="102" t="str">
        <f>IF(ISERROR($C81),"-",VLOOKUP($B81,'[1]Totals Sheet'!$A$4:$AC$103,23,0))</f>
        <v>-</v>
      </c>
      <c r="L81" s="71">
        <f>IF(ISERROR($C81),"-",VLOOKUP($B81,'[1]Totals Sheet'!$A$4:$AC$103,24,0))</f>
        <v>0</v>
      </c>
      <c r="M81" s="71">
        <f>IF(ISERROR($C81),"-",VLOOKUP($B81,'[1]Totals Sheet'!$A$4:$AC$103,25,0))</f>
        <v>0</v>
      </c>
      <c r="N81" s="71">
        <f>IF(ISERROR($C81),"-",VLOOKUP($B81,'[1]Totals Sheet'!$A$4:$AC$103,28,0))</f>
        <v>7.1000000000000004E-3</v>
      </c>
      <c r="O81" s="103" t="str">
        <f t="shared" si="13"/>
        <v>-</v>
      </c>
      <c r="Q81" s="104" t="str">
        <f t="shared" si="14"/>
        <v>-</v>
      </c>
      <c r="R81" s="90" t="str">
        <f t="shared" si="15"/>
        <v>-</v>
      </c>
      <c r="S81" s="91" t="str">
        <f t="shared" si="16"/>
        <v>-</v>
      </c>
      <c r="T81" s="91" t="str">
        <f t="shared" si="17"/>
        <v>-</v>
      </c>
      <c r="U81" s="91" t="str">
        <f t="shared" si="18"/>
        <v>-</v>
      </c>
      <c r="V81" s="89" t="str">
        <f t="shared" si="19"/>
        <v>-</v>
      </c>
      <c r="X81" s="92">
        <f>COUNTIF($C$4:C81,C81)</f>
        <v>33</v>
      </c>
      <c r="Y81" s="93" t="str">
        <f t="shared" si="20"/>
        <v>-</v>
      </c>
      <c r="Z81" s="92" t="str">
        <f t="shared" si="21"/>
        <v>-</v>
      </c>
      <c r="AA81" s="92" t="str">
        <f t="shared" si="22"/>
        <v>-</v>
      </c>
      <c r="AB81" s="96" t="str">
        <f t="shared" si="23"/>
        <v>-</v>
      </c>
    </row>
    <row r="82" spans="1:28" s="93" customFormat="1" ht="17.25" customHeight="1" x14ac:dyDescent="0.2">
      <c r="A82" s="92" t="str">
        <f t="shared" si="12"/>
        <v>-</v>
      </c>
      <c r="B82" s="92">
        <v>79</v>
      </c>
      <c r="C82" s="93" t="str">
        <f>VLOOKUP($B82,'[1]Totals Sheet'!$A$4:$AC$103,15,0)</f>
        <v>-</v>
      </c>
      <c r="D82" s="94" t="str">
        <f>IF(ISERROR($C82),"-",VLOOKUP($B82,'[1]Totals Sheet'!$A$4:$AC$103,16,0))</f>
        <v>-</v>
      </c>
      <c r="E82" s="94" t="str">
        <f>IF(ISERROR($C82),"-",VLOOKUP($B82,'[1]Totals Sheet'!$A$4:$AC$103,17,0))</f>
        <v>-</v>
      </c>
      <c r="F82" s="94" t="str">
        <f>IF(ISERROR($C82),"-",VLOOKUP($B82,'[1]Totals Sheet'!$A$4:$AC$103,18,0))</f>
        <v>-</v>
      </c>
      <c r="G82" s="94" t="str">
        <f>IF(ISERROR($C82),"-",VLOOKUP($B82,'[1]Totals Sheet'!$A$4:$AC$103,19,0))</f>
        <v>-</v>
      </c>
      <c r="H82" s="95" t="str">
        <f>IF(ISERROR($C82),"-",VLOOKUP($B82,'[1]Totals Sheet'!$A$4:$AC$103,20,0))</f>
        <v>-</v>
      </c>
      <c r="I82" s="95" t="str">
        <f>IF(ISERROR($C82),"-",VLOOKUP($B82,'[1]Totals Sheet'!$A$4:$AC$103,21,0))</f>
        <v>-</v>
      </c>
      <c r="J82" s="95" t="str">
        <f>IF(ISERROR($C82),"-",VLOOKUP($B82,'[1]Totals Sheet'!$A$4:$AC$103,22,0))</f>
        <v>-</v>
      </c>
      <c r="K82" s="95" t="str">
        <f>IF(ISERROR($C82),"-",VLOOKUP($B82,'[1]Totals Sheet'!$A$4:$AC$103,23,0))</f>
        <v>-</v>
      </c>
      <c r="L82" s="96">
        <f>IF(ISERROR($C82),"-",VLOOKUP($B82,'[1]Totals Sheet'!$A$4:$AC$103,24,0))</f>
        <v>0</v>
      </c>
      <c r="M82" s="96">
        <f>IF(ISERROR($C82),"-",VLOOKUP($B82,'[1]Totals Sheet'!$A$4:$AC$103,25,0))</f>
        <v>0</v>
      </c>
      <c r="N82" s="96">
        <f>IF(ISERROR($C82),"-",VLOOKUP($B82,'[1]Totals Sheet'!$A$4:$AC$103,28,0))</f>
        <v>7.0000000000000001E-3</v>
      </c>
      <c r="O82" s="97" t="str">
        <f t="shared" si="13"/>
        <v>-</v>
      </c>
      <c r="Q82" s="98" t="str">
        <f t="shared" si="14"/>
        <v>-</v>
      </c>
      <c r="R82" s="99" t="str">
        <f t="shared" si="15"/>
        <v>-</v>
      </c>
      <c r="S82" s="100" t="str">
        <f t="shared" si="16"/>
        <v>-</v>
      </c>
      <c r="T82" s="100" t="str">
        <f t="shared" si="17"/>
        <v>-</v>
      </c>
      <c r="U82" s="100" t="str">
        <f t="shared" si="18"/>
        <v>-</v>
      </c>
      <c r="V82" s="101" t="str">
        <f t="shared" si="19"/>
        <v>-</v>
      </c>
      <c r="X82" s="92">
        <f>COUNTIF($C$4:C82,C82)</f>
        <v>34</v>
      </c>
      <c r="Y82" s="93" t="str">
        <f t="shared" si="20"/>
        <v>-</v>
      </c>
      <c r="Z82" s="92" t="str">
        <f t="shared" si="21"/>
        <v>-</v>
      </c>
      <c r="AA82" s="92" t="str">
        <f t="shared" si="22"/>
        <v>-</v>
      </c>
      <c r="AB82" s="96" t="str">
        <f t="shared" si="23"/>
        <v>-</v>
      </c>
    </row>
    <row r="83" spans="1:28" ht="17.25" customHeight="1" x14ac:dyDescent="0.2">
      <c r="A83" s="92" t="str">
        <f t="shared" si="12"/>
        <v>-</v>
      </c>
      <c r="B83" s="64">
        <v>80</v>
      </c>
      <c r="C83" s="67" t="str">
        <f>VLOOKUP($B83,'[1]Totals Sheet'!$A$4:$AC$103,15,0)</f>
        <v>-</v>
      </c>
      <c r="D83" s="72" t="str">
        <f>IF(ISERROR($C83),"-",VLOOKUP($B83,'[1]Totals Sheet'!$A$4:$AC$103,16,0))</f>
        <v>-</v>
      </c>
      <c r="E83" s="72" t="str">
        <f>IF(ISERROR($C83),"-",VLOOKUP($B83,'[1]Totals Sheet'!$A$4:$AC$103,17,0))</f>
        <v>-</v>
      </c>
      <c r="F83" s="72" t="str">
        <f>IF(ISERROR($C83),"-",VLOOKUP($B83,'[1]Totals Sheet'!$A$4:$AC$103,18,0))</f>
        <v>-</v>
      </c>
      <c r="G83" s="72" t="str">
        <f>IF(ISERROR($C83),"-",VLOOKUP($B83,'[1]Totals Sheet'!$A$4:$AC$103,19,0))</f>
        <v>-</v>
      </c>
      <c r="H83" s="102" t="str">
        <f>IF(ISERROR($C83),"-",VLOOKUP($B83,'[1]Totals Sheet'!$A$4:$AC$103,20,0))</f>
        <v>-</v>
      </c>
      <c r="I83" s="102" t="str">
        <f>IF(ISERROR($C83),"-",VLOOKUP($B83,'[1]Totals Sheet'!$A$4:$AC$103,21,0))</f>
        <v>-</v>
      </c>
      <c r="J83" s="102" t="str">
        <f>IF(ISERROR($C83),"-",VLOOKUP($B83,'[1]Totals Sheet'!$A$4:$AC$103,22,0))</f>
        <v>-</v>
      </c>
      <c r="K83" s="102" t="str">
        <f>IF(ISERROR($C83),"-",VLOOKUP($B83,'[1]Totals Sheet'!$A$4:$AC$103,23,0))</f>
        <v>-</v>
      </c>
      <c r="L83" s="71">
        <f>IF(ISERROR($C83),"-",VLOOKUP($B83,'[1]Totals Sheet'!$A$4:$AC$103,24,0))</f>
        <v>0</v>
      </c>
      <c r="M83" s="71">
        <f>IF(ISERROR($C83),"-",VLOOKUP($B83,'[1]Totals Sheet'!$A$4:$AC$103,25,0))</f>
        <v>0</v>
      </c>
      <c r="N83" s="71">
        <f>IF(ISERROR($C83),"-",VLOOKUP($B83,'[1]Totals Sheet'!$A$4:$AC$103,28,0))</f>
        <v>6.8999999999999999E-3</v>
      </c>
      <c r="O83" s="103" t="str">
        <f t="shared" si="13"/>
        <v>-</v>
      </c>
      <c r="Q83" s="104" t="str">
        <f t="shared" si="14"/>
        <v>-</v>
      </c>
      <c r="R83" s="90" t="str">
        <f t="shared" si="15"/>
        <v>-</v>
      </c>
      <c r="S83" s="91" t="str">
        <f t="shared" si="16"/>
        <v>-</v>
      </c>
      <c r="T83" s="91" t="str">
        <f t="shared" si="17"/>
        <v>-</v>
      </c>
      <c r="U83" s="91" t="str">
        <f t="shared" si="18"/>
        <v>-</v>
      </c>
      <c r="V83" s="89" t="str">
        <f t="shared" si="19"/>
        <v>-</v>
      </c>
      <c r="X83" s="92">
        <f>COUNTIF($C$4:C83,C83)</f>
        <v>35</v>
      </c>
      <c r="Y83" s="93" t="str">
        <f t="shared" si="20"/>
        <v>-</v>
      </c>
      <c r="Z83" s="92" t="str">
        <f t="shared" si="21"/>
        <v>-</v>
      </c>
      <c r="AA83" s="92" t="str">
        <f t="shared" si="22"/>
        <v>-</v>
      </c>
      <c r="AB83" s="96" t="str">
        <f t="shared" si="23"/>
        <v>-</v>
      </c>
    </row>
    <row r="84" spans="1:28" s="93" customFormat="1" ht="17.25" customHeight="1" x14ac:dyDescent="0.2">
      <c r="A84" s="92" t="str">
        <f t="shared" si="12"/>
        <v>-</v>
      </c>
      <c r="B84" s="92">
        <v>81</v>
      </c>
      <c r="C84" s="93" t="str">
        <f>VLOOKUP($B84,'[1]Totals Sheet'!$A$4:$AC$103,15,0)</f>
        <v>-</v>
      </c>
      <c r="D84" s="94" t="str">
        <f>IF(ISERROR($C84),"-",VLOOKUP($B84,'[1]Totals Sheet'!$A$4:$AC$103,16,0))</f>
        <v>-</v>
      </c>
      <c r="E84" s="94" t="str">
        <f>IF(ISERROR($C84),"-",VLOOKUP($B84,'[1]Totals Sheet'!$A$4:$AC$103,17,0))</f>
        <v>-</v>
      </c>
      <c r="F84" s="94" t="str">
        <f>IF(ISERROR($C84),"-",VLOOKUP($B84,'[1]Totals Sheet'!$A$4:$AC$103,18,0))</f>
        <v>-</v>
      </c>
      <c r="G84" s="94" t="str">
        <f>IF(ISERROR($C84),"-",VLOOKUP($B84,'[1]Totals Sheet'!$A$4:$AC$103,19,0))</f>
        <v>-</v>
      </c>
      <c r="H84" s="95" t="str">
        <f>IF(ISERROR($C84),"-",VLOOKUP($B84,'[1]Totals Sheet'!$A$4:$AC$103,20,0))</f>
        <v>-</v>
      </c>
      <c r="I84" s="95" t="str">
        <f>IF(ISERROR($C84),"-",VLOOKUP($B84,'[1]Totals Sheet'!$A$4:$AC$103,21,0))</f>
        <v>-</v>
      </c>
      <c r="J84" s="95" t="str">
        <f>IF(ISERROR($C84),"-",VLOOKUP($B84,'[1]Totals Sheet'!$A$4:$AC$103,22,0))</f>
        <v>-</v>
      </c>
      <c r="K84" s="95" t="str">
        <f>IF(ISERROR($C84),"-",VLOOKUP($B84,'[1]Totals Sheet'!$A$4:$AC$103,23,0))</f>
        <v>-</v>
      </c>
      <c r="L84" s="96">
        <f>IF(ISERROR($C84),"-",VLOOKUP($B84,'[1]Totals Sheet'!$A$4:$AC$103,24,0))</f>
        <v>0</v>
      </c>
      <c r="M84" s="96">
        <f>IF(ISERROR($C84),"-",VLOOKUP($B84,'[1]Totals Sheet'!$A$4:$AC$103,25,0))</f>
        <v>0</v>
      </c>
      <c r="N84" s="96">
        <f>IF(ISERROR($C84),"-",VLOOKUP($B84,'[1]Totals Sheet'!$A$4:$AC$103,28,0))</f>
        <v>6.7999999999999996E-3</v>
      </c>
      <c r="O84" s="97" t="str">
        <f t="shared" si="13"/>
        <v>-</v>
      </c>
      <c r="Q84" s="98" t="str">
        <f t="shared" si="14"/>
        <v>-</v>
      </c>
      <c r="R84" s="99" t="str">
        <f t="shared" si="15"/>
        <v>-</v>
      </c>
      <c r="S84" s="100" t="str">
        <f t="shared" si="16"/>
        <v>-</v>
      </c>
      <c r="T84" s="100" t="str">
        <f t="shared" si="17"/>
        <v>-</v>
      </c>
      <c r="U84" s="100" t="str">
        <f t="shared" si="18"/>
        <v>-</v>
      </c>
      <c r="V84" s="101" t="str">
        <f t="shared" si="19"/>
        <v>-</v>
      </c>
      <c r="X84" s="92">
        <f>COUNTIF($C$4:C84,C84)</f>
        <v>36</v>
      </c>
      <c r="Y84" s="93" t="str">
        <f t="shared" si="20"/>
        <v>-</v>
      </c>
      <c r="Z84" s="92" t="str">
        <f t="shared" si="21"/>
        <v>-</v>
      </c>
      <c r="AA84" s="92" t="str">
        <f t="shared" si="22"/>
        <v>-</v>
      </c>
      <c r="AB84" s="96" t="str">
        <f t="shared" si="23"/>
        <v>-</v>
      </c>
    </row>
    <row r="85" spans="1:28" ht="17.25" customHeight="1" x14ac:dyDescent="0.2">
      <c r="A85" s="92" t="str">
        <f t="shared" si="12"/>
        <v>-</v>
      </c>
      <c r="B85" s="64">
        <v>82</v>
      </c>
      <c r="C85" s="67" t="str">
        <f>VLOOKUP($B85,'[1]Totals Sheet'!$A$4:$AC$103,15,0)</f>
        <v>-</v>
      </c>
      <c r="D85" s="72" t="str">
        <f>IF(ISERROR($C85),"-",VLOOKUP($B85,'[1]Totals Sheet'!$A$4:$AC$103,16,0))</f>
        <v>-</v>
      </c>
      <c r="E85" s="72" t="str">
        <f>IF(ISERROR($C85),"-",VLOOKUP($B85,'[1]Totals Sheet'!$A$4:$AC$103,17,0))</f>
        <v>-</v>
      </c>
      <c r="F85" s="72" t="str">
        <f>IF(ISERROR($C85),"-",VLOOKUP($B85,'[1]Totals Sheet'!$A$4:$AC$103,18,0))</f>
        <v>-</v>
      </c>
      <c r="G85" s="72" t="str">
        <f>IF(ISERROR($C85),"-",VLOOKUP($B85,'[1]Totals Sheet'!$A$4:$AC$103,19,0))</f>
        <v>-</v>
      </c>
      <c r="H85" s="102" t="str">
        <f>IF(ISERROR($C85),"-",VLOOKUP($B85,'[1]Totals Sheet'!$A$4:$AC$103,20,0))</f>
        <v>-</v>
      </c>
      <c r="I85" s="102" t="str">
        <f>IF(ISERROR($C85),"-",VLOOKUP($B85,'[1]Totals Sheet'!$A$4:$AC$103,21,0))</f>
        <v>-</v>
      </c>
      <c r="J85" s="102" t="str">
        <f>IF(ISERROR($C85),"-",VLOOKUP($B85,'[1]Totals Sheet'!$A$4:$AC$103,22,0))</f>
        <v>-</v>
      </c>
      <c r="K85" s="102" t="str">
        <f>IF(ISERROR($C85),"-",VLOOKUP($B85,'[1]Totals Sheet'!$A$4:$AC$103,23,0))</f>
        <v>-</v>
      </c>
      <c r="L85" s="71">
        <f>IF(ISERROR($C85),"-",VLOOKUP($B85,'[1]Totals Sheet'!$A$4:$AC$103,24,0))</f>
        <v>0</v>
      </c>
      <c r="M85" s="71">
        <f>IF(ISERROR($C85),"-",VLOOKUP($B85,'[1]Totals Sheet'!$A$4:$AC$103,25,0))</f>
        <v>0</v>
      </c>
      <c r="N85" s="71">
        <f>IF(ISERROR($C85),"-",VLOOKUP($B85,'[1]Totals Sheet'!$A$4:$AC$103,28,0))</f>
        <v>6.7000000000000002E-3</v>
      </c>
      <c r="O85" s="103" t="str">
        <f t="shared" si="13"/>
        <v>-</v>
      </c>
      <c r="Q85" s="104" t="str">
        <f t="shared" si="14"/>
        <v>-</v>
      </c>
      <c r="R85" s="90" t="str">
        <f t="shared" si="15"/>
        <v>-</v>
      </c>
      <c r="S85" s="91" t="str">
        <f t="shared" si="16"/>
        <v>-</v>
      </c>
      <c r="T85" s="91" t="str">
        <f t="shared" si="17"/>
        <v>-</v>
      </c>
      <c r="U85" s="91" t="str">
        <f t="shared" si="18"/>
        <v>-</v>
      </c>
      <c r="V85" s="89" t="str">
        <f t="shared" si="19"/>
        <v>-</v>
      </c>
      <c r="X85" s="92">
        <f>COUNTIF($C$4:C85,C85)</f>
        <v>37</v>
      </c>
      <c r="Y85" s="93" t="str">
        <f t="shared" si="20"/>
        <v>-</v>
      </c>
      <c r="Z85" s="92" t="str">
        <f t="shared" si="21"/>
        <v>-</v>
      </c>
      <c r="AA85" s="92" t="str">
        <f t="shared" si="22"/>
        <v>-</v>
      </c>
      <c r="AB85" s="96" t="str">
        <f t="shared" si="23"/>
        <v>-</v>
      </c>
    </row>
    <row r="86" spans="1:28" s="93" customFormat="1" ht="17.25" customHeight="1" x14ac:dyDescent="0.2">
      <c r="A86" s="92" t="str">
        <f t="shared" si="12"/>
        <v>-</v>
      </c>
      <c r="B86" s="92">
        <v>83</v>
      </c>
      <c r="C86" s="93" t="str">
        <f>VLOOKUP($B86,'[1]Totals Sheet'!$A$4:$AC$103,15,0)</f>
        <v>-</v>
      </c>
      <c r="D86" s="94" t="str">
        <f>IF(ISERROR($C86),"-",VLOOKUP($B86,'[1]Totals Sheet'!$A$4:$AC$103,16,0))</f>
        <v>-</v>
      </c>
      <c r="E86" s="94" t="str">
        <f>IF(ISERROR($C86),"-",VLOOKUP($B86,'[1]Totals Sheet'!$A$4:$AC$103,17,0))</f>
        <v>-</v>
      </c>
      <c r="F86" s="94" t="str">
        <f>IF(ISERROR($C86),"-",VLOOKUP($B86,'[1]Totals Sheet'!$A$4:$AC$103,18,0))</f>
        <v>-</v>
      </c>
      <c r="G86" s="94" t="str">
        <f>IF(ISERROR($C86),"-",VLOOKUP($B86,'[1]Totals Sheet'!$A$4:$AC$103,19,0))</f>
        <v>-</v>
      </c>
      <c r="H86" s="95" t="str">
        <f>IF(ISERROR($C86),"-",VLOOKUP($B86,'[1]Totals Sheet'!$A$4:$AC$103,20,0))</f>
        <v>-</v>
      </c>
      <c r="I86" s="95" t="str">
        <f>IF(ISERROR($C86),"-",VLOOKUP($B86,'[1]Totals Sheet'!$A$4:$AC$103,21,0))</f>
        <v>-</v>
      </c>
      <c r="J86" s="95" t="str">
        <f>IF(ISERROR($C86),"-",VLOOKUP($B86,'[1]Totals Sheet'!$A$4:$AC$103,22,0))</f>
        <v>-</v>
      </c>
      <c r="K86" s="95" t="str">
        <f>IF(ISERROR($C86),"-",VLOOKUP($B86,'[1]Totals Sheet'!$A$4:$AC$103,23,0))</f>
        <v>-</v>
      </c>
      <c r="L86" s="96">
        <f>IF(ISERROR($C86),"-",VLOOKUP($B86,'[1]Totals Sheet'!$A$4:$AC$103,24,0))</f>
        <v>0</v>
      </c>
      <c r="M86" s="96">
        <f>IF(ISERROR($C86),"-",VLOOKUP($B86,'[1]Totals Sheet'!$A$4:$AC$103,25,0))</f>
        <v>0</v>
      </c>
      <c r="N86" s="96">
        <f>IF(ISERROR($C86),"-",VLOOKUP($B86,'[1]Totals Sheet'!$A$4:$AC$103,28,0))</f>
        <v>6.6E-3</v>
      </c>
      <c r="O86" s="97" t="str">
        <f t="shared" si="13"/>
        <v>-</v>
      </c>
      <c r="Q86" s="98" t="str">
        <f t="shared" si="14"/>
        <v>-</v>
      </c>
      <c r="R86" s="99" t="str">
        <f t="shared" si="15"/>
        <v>-</v>
      </c>
      <c r="S86" s="100" t="str">
        <f t="shared" si="16"/>
        <v>-</v>
      </c>
      <c r="T86" s="100" t="str">
        <f t="shared" si="17"/>
        <v>-</v>
      </c>
      <c r="U86" s="100" t="str">
        <f t="shared" si="18"/>
        <v>-</v>
      </c>
      <c r="V86" s="101" t="str">
        <f t="shared" si="19"/>
        <v>-</v>
      </c>
      <c r="X86" s="92">
        <f>COUNTIF($C$4:C86,C86)</f>
        <v>38</v>
      </c>
      <c r="Y86" s="93" t="str">
        <f t="shared" si="20"/>
        <v>-</v>
      </c>
      <c r="Z86" s="92" t="str">
        <f t="shared" si="21"/>
        <v>-</v>
      </c>
      <c r="AA86" s="92" t="str">
        <f t="shared" si="22"/>
        <v>-</v>
      </c>
      <c r="AB86" s="96" t="str">
        <f t="shared" si="23"/>
        <v>-</v>
      </c>
    </row>
    <row r="87" spans="1:28" ht="17.25" customHeight="1" x14ac:dyDescent="0.2">
      <c r="A87" s="92" t="str">
        <f t="shared" si="12"/>
        <v>-</v>
      </c>
      <c r="B87" s="64">
        <v>84</v>
      </c>
      <c r="C87" s="67" t="str">
        <f>VLOOKUP($B87,'[1]Totals Sheet'!$A$4:$AC$103,15,0)</f>
        <v>-</v>
      </c>
      <c r="D87" s="72" t="str">
        <f>IF(ISERROR($C87),"-",VLOOKUP($B87,'[1]Totals Sheet'!$A$4:$AC$103,16,0))</f>
        <v>-</v>
      </c>
      <c r="E87" s="72" t="str">
        <f>IF(ISERROR($C87),"-",VLOOKUP($B87,'[1]Totals Sheet'!$A$4:$AC$103,17,0))</f>
        <v>-</v>
      </c>
      <c r="F87" s="72" t="str">
        <f>IF(ISERROR($C87),"-",VLOOKUP($B87,'[1]Totals Sheet'!$A$4:$AC$103,18,0))</f>
        <v>-</v>
      </c>
      <c r="G87" s="72" t="str">
        <f>IF(ISERROR($C87),"-",VLOOKUP($B87,'[1]Totals Sheet'!$A$4:$AC$103,19,0))</f>
        <v>-</v>
      </c>
      <c r="H87" s="102" t="str">
        <f>IF(ISERROR($C87),"-",VLOOKUP($B87,'[1]Totals Sheet'!$A$4:$AC$103,20,0))</f>
        <v>-</v>
      </c>
      <c r="I87" s="102" t="str">
        <f>IF(ISERROR($C87),"-",VLOOKUP($B87,'[1]Totals Sheet'!$A$4:$AC$103,21,0))</f>
        <v>-</v>
      </c>
      <c r="J87" s="102" t="str">
        <f>IF(ISERROR($C87),"-",VLOOKUP($B87,'[1]Totals Sheet'!$A$4:$AC$103,22,0))</f>
        <v>-</v>
      </c>
      <c r="K87" s="102" t="str">
        <f>IF(ISERROR($C87),"-",VLOOKUP($B87,'[1]Totals Sheet'!$A$4:$AC$103,23,0))</f>
        <v>-</v>
      </c>
      <c r="L87" s="71">
        <f>IF(ISERROR($C87),"-",VLOOKUP($B87,'[1]Totals Sheet'!$A$4:$AC$103,24,0))</f>
        <v>0</v>
      </c>
      <c r="M87" s="71">
        <f>IF(ISERROR($C87),"-",VLOOKUP($B87,'[1]Totals Sheet'!$A$4:$AC$103,25,0))</f>
        <v>0</v>
      </c>
      <c r="N87" s="71">
        <f>IF(ISERROR($C87),"-",VLOOKUP($B87,'[1]Totals Sheet'!$A$4:$AC$103,28,0))</f>
        <v>6.4999999999999997E-3</v>
      </c>
      <c r="O87" s="103" t="str">
        <f t="shared" si="13"/>
        <v>-</v>
      </c>
      <c r="Q87" s="104" t="str">
        <f t="shared" si="14"/>
        <v>-</v>
      </c>
      <c r="R87" s="90" t="str">
        <f t="shared" si="15"/>
        <v>-</v>
      </c>
      <c r="S87" s="91" t="str">
        <f t="shared" si="16"/>
        <v>-</v>
      </c>
      <c r="T87" s="91" t="str">
        <f t="shared" si="17"/>
        <v>-</v>
      </c>
      <c r="U87" s="91" t="str">
        <f t="shared" si="18"/>
        <v>-</v>
      </c>
      <c r="V87" s="89" t="str">
        <f t="shared" si="19"/>
        <v>-</v>
      </c>
      <c r="X87" s="92">
        <f>COUNTIF($C$4:C87,C87)</f>
        <v>39</v>
      </c>
      <c r="Y87" s="93" t="str">
        <f t="shared" si="20"/>
        <v>-</v>
      </c>
      <c r="Z87" s="92" t="str">
        <f t="shared" si="21"/>
        <v>-</v>
      </c>
      <c r="AA87" s="92" t="str">
        <f t="shared" si="22"/>
        <v>-</v>
      </c>
      <c r="AB87" s="96" t="str">
        <f t="shared" si="23"/>
        <v>-</v>
      </c>
    </row>
    <row r="88" spans="1:28" s="93" customFormat="1" ht="17.25" customHeight="1" x14ac:dyDescent="0.2">
      <c r="A88" s="92" t="str">
        <f t="shared" si="12"/>
        <v>-</v>
      </c>
      <c r="B88" s="92">
        <v>85</v>
      </c>
      <c r="C88" s="93" t="str">
        <f>VLOOKUP($B88,'[1]Totals Sheet'!$A$4:$AC$103,15,0)</f>
        <v>-</v>
      </c>
      <c r="D88" s="94" t="str">
        <f>IF(ISERROR($C88),"-",VLOOKUP($B88,'[1]Totals Sheet'!$A$4:$AC$103,16,0))</f>
        <v>-</v>
      </c>
      <c r="E88" s="94" t="str">
        <f>IF(ISERROR($C88),"-",VLOOKUP($B88,'[1]Totals Sheet'!$A$4:$AC$103,17,0))</f>
        <v>-</v>
      </c>
      <c r="F88" s="94" t="str">
        <f>IF(ISERROR($C88),"-",VLOOKUP($B88,'[1]Totals Sheet'!$A$4:$AC$103,18,0))</f>
        <v>-</v>
      </c>
      <c r="G88" s="94" t="str">
        <f>IF(ISERROR($C88),"-",VLOOKUP($B88,'[1]Totals Sheet'!$A$4:$AC$103,19,0))</f>
        <v>-</v>
      </c>
      <c r="H88" s="95" t="str">
        <f>IF(ISERROR($C88),"-",VLOOKUP($B88,'[1]Totals Sheet'!$A$4:$AC$103,20,0))</f>
        <v>-</v>
      </c>
      <c r="I88" s="95" t="str">
        <f>IF(ISERROR($C88),"-",VLOOKUP($B88,'[1]Totals Sheet'!$A$4:$AC$103,21,0))</f>
        <v>-</v>
      </c>
      <c r="J88" s="95" t="str">
        <f>IF(ISERROR($C88),"-",VLOOKUP($B88,'[1]Totals Sheet'!$A$4:$AC$103,22,0))</f>
        <v>-</v>
      </c>
      <c r="K88" s="95" t="str">
        <f>IF(ISERROR($C88),"-",VLOOKUP($B88,'[1]Totals Sheet'!$A$4:$AC$103,23,0))</f>
        <v>-</v>
      </c>
      <c r="L88" s="96">
        <f>IF(ISERROR($C88),"-",VLOOKUP($B88,'[1]Totals Sheet'!$A$4:$AC$103,24,0))</f>
        <v>0</v>
      </c>
      <c r="M88" s="96">
        <f>IF(ISERROR($C88),"-",VLOOKUP($B88,'[1]Totals Sheet'!$A$4:$AC$103,25,0))</f>
        <v>0</v>
      </c>
      <c r="N88" s="96">
        <f>IF(ISERROR($C88),"-",VLOOKUP($B88,'[1]Totals Sheet'!$A$4:$AC$103,28,0))</f>
        <v>6.4000000000000003E-3</v>
      </c>
      <c r="O88" s="97" t="str">
        <f t="shared" si="13"/>
        <v>-</v>
      </c>
      <c r="Q88" s="98" t="str">
        <f t="shared" si="14"/>
        <v>-</v>
      </c>
      <c r="R88" s="99" t="str">
        <f t="shared" si="15"/>
        <v>-</v>
      </c>
      <c r="S88" s="100" t="str">
        <f t="shared" si="16"/>
        <v>-</v>
      </c>
      <c r="T88" s="100" t="str">
        <f t="shared" si="17"/>
        <v>-</v>
      </c>
      <c r="U88" s="100" t="str">
        <f t="shared" si="18"/>
        <v>-</v>
      </c>
      <c r="V88" s="101" t="str">
        <f t="shared" si="19"/>
        <v>-</v>
      </c>
      <c r="X88" s="92">
        <f>COUNTIF($C$4:C88,C88)</f>
        <v>40</v>
      </c>
      <c r="Y88" s="93" t="str">
        <f t="shared" si="20"/>
        <v>-</v>
      </c>
      <c r="Z88" s="92" t="str">
        <f t="shared" si="21"/>
        <v>-</v>
      </c>
      <c r="AA88" s="92" t="str">
        <f t="shared" si="22"/>
        <v>-</v>
      </c>
      <c r="AB88" s="96" t="str">
        <f t="shared" si="23"/>
        <v>-</v>
      </c>
    </row>
    <row r="89" spans="1:28" ht="17.25" customHeight="1" x14ac:dyDescent="0.2">
      <c r="A89" s="92" t="str">
        <f t="shared" si="12"/>
        <v>-</v>
      </c>
      <c r="B89" s="64">
        <v>86</v>
      </c>
      <c r="C89" s="67" t="str">
        <f>VLOOKUP($B89,'[1]Totals Sheet'!$A$4:$AC$103,15,0)</f>
        <v>-</v>
      </c>
      <c r="D89" s="72" t="str">
        <f>IF(ISERROR($C89),"-",VLOOKUP($B89,'[1]Totals Sheet'!$A$4:$AC$103,16,0))</f>
        <v>-</v>
      </c>
      <c r="E89" s="72" t="str">
        <f>IF(ISERROR($C89),"-",VLOOKUP($B89,'[1]Totals Sheet'!$A$4:$AC$103,17,0))</f>
        <v>-</v>
      </c>
      <c r="F89" s="72" t="str">
        <f>IF(ISERROR($C89),"-",VLOOKUP($B89,'[1]Totals Sheet'!$A$4:$AC$103,18,0))</f>
        <v>-</v>
      </c>
      <c r="G89" s="72" t="str">
        <f>IF(ISERROR($C89),"-",VLOOKUP($B89,'[1]Totals Sheet'!$A$4:$AC$103,19,0))</f>
        <v>-</v>
      </c>
      <c r="H89" s="102" t="str">
        <f>IF(ISERROR($C89),"-",VLOOKUP($B89,'[1]Totals Sheet'!$A$4:$AC$103,20,0))</f>
        <v>-</v>
      </c>
      <c r="I89" s="102" t="str">
        <f>IF(ISERROR($C89),"-",VLOOKUP($B89,'[1]Totals Sheet'!$A$4:$AC$103,21,0))</f>
        <v>-</v>
      </c>
      <c r="J89" s="102" t="str">
        <f>IF(ISERROR($C89),"-",VLOOKUP($B89,'[1]Totals Sheet'!$A$4:$AC$103,22,0))</f>
        <v>-</v>
      </c>
      <c r="K89" s="102" t="str">
        <f>IF(ISERROR($C89),"-",VLOOKUP($B89,'[1]Totals Sheet'!$A$4:$AC$103,23,0))</f>
        <v>-</v>
      </c>
      <c r="L89" s="71">
        <f>IF(ISERROR($C89),"-",VLOOKUP($B89,'[1]Totals Sheet'!$A$4:$AC$103,24,0))</f>
        <v>0</v>
      </c>
      <c r="M89" s="71">
        <f>IF(ISERROR($C89),"-",VLOOKUP($B89,'[1]Totals Sheet'!$A$4:$AC$103,25,0))</f>
        <v>0</v>
      </c>
      <c r="N89" s="71">
        <f>IF(ISERROR($C89),"-",VLOOKUP($B89,'[1]Totals Sheet'!$A$4:$AC$103,28,0))</f>
        <v>6.3E-3</v>
      </c>
      <c r="O89" s="103" t="str">
        <f t="shared" si="13"/>
        <v>-</v>
      </c>
      <c r="Q89" s="104" t="str">
        <f t="shared" si="14"/>
        <v>-</v>
      </c>
      <c r="R89" s="90" t="str">
        <f t="shared" si="15"/>
        <v>-</v>
      </c>
      <c r="S89" s="91" t="str">
        <f t="shared" si="16"/>
        <v>-</v>
      </c>
      <c r="T89" s="91" t="str">
        <f t="shared" si="17"/>
        <v>-</v>
      </c>
      <c r="U89" s="91" t="str">
        <f t="shared" si="18"/>
        <v>-</v>
      </c>
      <c r="V89" s="89" t="str">
        <f t="shared" si="19"/>
        <v>-</v>
      </c>
      <c r="X89" s="92">
        <f>COUNTIF($C$4:C89,C89)</f>
        <v>41</v>
      </c>
      <c r="Y89" s="93" t="str">
        <f t="shared" si="20"/>
        <v>-</v>
      </c>
      <c r="Z89" s="92" t="str">
        <f t="shared" si="21"/>
        <v>-</v>
      </c>
      <c r="AA89" s="92" t="str">
        <f t="shared" si="22"/>
        <v>-</v>
      </c>
      <c r="AB89" s="96" t="str">
        <f t="shared" si="23"/>
        <v>-</v>
      </c>
    </row>
    <row r="90" spans="1:28" s="93" customFormat="1" ht="17.25" customHeight="1" x14ac:dyDescent="0.2">
      <c r="A90" s="92" t="str">
        <f t="shared" si="12"/>
        <v>-</v>
      </c>
      <c r="B90" s="92">
        <v>87</v>
      </c>
      <c r="C90" s="93" t="str">
        <f>VLOOKUP($B90,'[1]Totals Sheet'!$A$4:$AC$103,15,0)</f>
        <v>-</v>
      </c>
      <c r="D90" s="94" t="str">
        <f>IF(ISERROR($C90),"-",VLOOKUP($B90,'[1]Totals Sheet'!$A$4:$AC$103,16,0))</f>
        <v>-</v>
      </c>
      <c r="E90" s="94" t="str">
        <f>IF(ISERROR($C90),"-",VLOOKUP($B90,'[1]Totals Sheet'!$A$4:$AC$103,17,0))</f>
        <v>-</v>
      </c>
      <c r="F90" s="94" t="str">
        <f>IF(ISERROR($C90),"-",VLOOKUP($B90,'[1]Totals Sheet'!$A$4:$AC$103,18,0))</f>
        <v>-</v>
      </c>
      <c r="G90" s="94" t="str">
        <f>IF(ISERROR($C90),"-",VLOOKUP($B90,'[1]Totals Sheet'!$A$4:$AC$103,19,0))</f>
        <v>-</v>
      </c>
      <c r="H90" s="95" t="str">
        <f>IF(ISERROR($C90),"-",VLOOKUP($B90,'[1]Totals Sheet'!$A$4:$AC$103,20,0))</f>
        <v>-</v>
      </c>
      <c r="I90" s="95" t="str">
        <f>IF(ISERROR($C90),"-",VLOOKUP($B90,'[1]Totals Sheet'!$A$4:$AC$103,21,0))</f>
        <v>-</v>
      </c>
      <c r="J90" s="95" t="str">
        <f>IF(ISERROR($C90),"-",VLOOKUP($B90,'[1]Totals Sheet'!$A$4:$AC$103,22,0))</f>
        <v>-</v>
      </c>
      <c r="K90" s="95" t="str">
        <f>IF(ISERROR($C90),"-",VLOOKUP($B90,'[1]Totals Sheet'!$A$4:$AC$103,23,0))</f>
        <v>-</v>
      </c>
      <c r="L90" s="96">
        <f>IF(ISERROR($C90),"-",VLOOKUP($B90,'[1]Totals Sheet'!$A$4:$AC$103,24,0))</f>
        <v>0</v>
      </c>
      <c r="M90" s="96">
        <f>IF(ISERROR($C90),"-",VLOOKUP($B90,'[1]Totals Sheet'!$A$4:$AC$103,25,0))</f>
        <v>0</v>
      </c>
      <c r="N90" s="96">
        <f>IF(ISERROR($C90),"-",VLOOKUP($B90,'[1]Totals Sheet'!$A$4:$AC$103,28,0))</f>
        <v>6.1999999999999998E-3</v>
      </c>
      <c r="O90" s="97" t="str">
        <f t="shared" si="13"/>
        <v>-</v>
      </c>
      <c r="Q90" s="98" t="str">
        <f t="shared" si="14"/>
        <v>-</v>
      </c>
      <c r="R90" s="99" t="str">
        <f t="shared" si="15"/>
        <v>-</v>
      </c>
      <c r="S90" s="100" t="str">
        <f t="shared" si="16"/>
        <v>-</v>
      </c>
      <c r="T90" s="100" t="str">
        <f t="shared" si="17"/>
        <v>-</v>
      </c>
      <c r="U90" s="100" t="str">
        <f t="shared" si="18"/>
        <v>-</v>
      </c>
      <c r="V90" s="101" t="str">
        <f t="shared" si="19"/>
        <v>-</v>
      </c>
      <c r="X90" s="92">
        <f>COUNTIF($C$4:C90,C90)</f>
        <v>42</v>
      </c>
      <c r="Y90" s="93" t="str">
        <f t="shared" si="20"/>
        <v>-</v>
      </c>
      <c r="Z90" s="92" t="str">
        <f t="shared" si="21"/>
        <v>-</v>
      </c>
      <c r="AA90" s="92" t="str">
        <f t="shared" si="22"/>
        <v>-</v>
      </c>
      <c r="AB90" s="96" t="str">
        <f t="shared" si="23"/>
        <v>-</v>
      </c>
    </row>
    <row r="91" spans="1:28" ht="17.25" customHeight="1" x14ac:dyDescent="0.2">
      <c r="A91" s="92" t="str">
        <f t="shared" si="12"/>
        <v>-</v>
      </c>
      <c r="B91" s="64">
        <v>88</v>
      </c>
      <c r="C91" s="67" t="str">
        <f>VLOOKUP($B91,'[1]Totals Sheet'!$A$4:$AC$103,15,0)</f>
        <v>-</v>
      </c>
      <c r="D91" s="72" t="str">
        <f>IF(ISERROR($C91),"-",VLOOKUP($B91,'[1]Totals Sheet'!$A$4:$AC$103,16,0))</f>
        <v>-</v>
      </c>
      <c r="E91" s="72" t="str">
        <f>IF(ISERROR($C91),"-",VLOOKUP($B91,'[1]Totals Sheet'!$A$4:$AC$103,17,0))</f>
        <v>-</v>
      </c>
      <c r="F91" s="72" t="str">
        <f>IF(ISERROR($C91),"-",VLOOKUP($B91,'[1]Totals Sheet'!$A$4:$AC$103,18,0))</f>
        <v>-</v>
      </c>
      <c r="G91" s="72" t="str">
        <f>IF(ISERROR($C91),"-",VLOOKUP($B91,'[1]Totals Sheet'!$A$4:$AC$103,19,0))</f>
        <v>-</v>
      </c>
      <c r="H91" s="102" t="str">
        <f>IF(ISERROR($C91),"-",VLOOKUP($B91,'[1]Totals Sheet'!$A$4:$AC$103,20,0))</f>
        <v>-</v>
      </c>
      <c r="I91" s="102" t="str">
        <f>IF(ISERROR($C91),"-",VLOOKUP($B91,'[1]Totals Sheet'!$A$4:$AC$103,21,0))</f>
        <v>-</v>
      </c>
      <c r="J91" s="102" t="str">
        <f>IF(ISERROR($C91),"-",VLOOKUP($B91,'[1]Totals Sheet'!$A$4:$AC$103,22,0))</f>
        <v>-</v>
      </c>
      <c r="K91" s="102" t="str">
        <f>IF(ISERROR($C91),"-",VLOOKUP($B91,'[1]Totals Sheet'!$A$4:$AC$103,23,0))</f>
        <v>-</v>
      </c>
      <c r="L91" s="71">
        <f>IF(ISERROR($C91),"-",VLOOKUP($B91,'[1]Totals Sheet'!$A$4:$AC$103,24,0))</f>
        <v>0</v>
      </c>
      <c r="M91" s="71">
        <f>IF(ISERROR($C91),"-",VLOOKUP($B91,'[1]Totals Sheet'!$A$4:$AC$103,25,0))</f>
        <v>0</v>
      </c>
      <c r="N91" s="71">
        <f>IF(ISERROR($C91),"-",VLOOKUP($B91,'[1]Totals Sheet'!$A$4:$AC$103,28,0))</f>
        <v>6.1000000000000004E-3</v>
      </c>
      <c r="O91" s="103" t="str">
        <f t="shared" si="13"/>
        <v>-</v>
      </c>
      <c r="Q91" s="104" t="str">
        <f t="shared" si="14"/>
        <v>-</v>
      </c>
      <c r="R91" s="90" t="str">
        <f t="shared" si="15"/>
        <v>-</v>
      </c>
      <c r="S91" s="91" t="str">
        <f t="shared" si="16"/>
        <v>-</v>
      </c>
      <c r="T91" s="91" t="str">
        <f t="shared" si="17"/>
        <v>-</v>
      </c>
      <c r="U91" s="91" t="str">
        <f t="shared" si="18"/>
        <v>-</v>
      </c>
      <c r="V91" s="89" t="str">
        <f t="shared" si="19"/>
        <v>-</v>
      </c>
      <c r="X91" s="92">
        <f>COUNTIF($C$4:C91,C91)</f>
        <v>43</v>
      </c>
      <c r="Y91" s="93" t="str">
        <f t="shared" si="20"/>
        <v>-</v>
      </c>
      <c r="Z91" s="92" t="str">
        <f t="shared" si="21"/>
        <v>-</v>
      </c>
      <c r="AA91" s="92" t="str">
        <f t="shared" si="22"/>
        <v>-</v>
      </c>
      <c r="AB91" s="96" t="str">
        <f t="shared" si="23"/>
        <v>-</v>
      </c>
    </row>
    <row r="92" spans="1:28" s="93" customFormat="1" ht="17.25" customHeight="1" x14ac:dyDescent="0.2">
      <c r="A92" s="92" t="str">
        <f t="shared" si="12"/>
        <v>-</v>
      </c>
      <c r="B92" s="92">
        <v>89</v>
      </c>
      <c r="C92" s="93" t="str">
        <f>VLOOKUP($B92,'[1]Totals Sheet'!$A$4:$AC$103,15,0)</f>
        <v>-</v>
      </c>
      <c r="D92" s="94" t="str">
        <f>IF(ISERROR($C92),"-",VLOOKUP($B92,'[1]Totals Sheet'!$A$4:$AC$103,16,0))</f>
        <v>-</v>
      </c>
      <c r="E92" s="94" t="str">
        <f>IF(ISERROR($C92),"-",VLOOKUP($B92,'[1]Totals Sheet'!$A$4:$AC$103,17,0))</f>
        <v>-</v>
      </c>
      <c r="F92" s="94" t="str">
        <f>IF(ISERROR($C92),"-",VLOOKUP($B92,'[1]Totals Sheet'!$A$4:$AC$103,18,0))</f>
        <v>-</v>
      </c>
      <c r="G92" s="94" t="str">
        <f>IF(ISERROR($C92),"-",VLOOKUP($B92,'[1]Totals Sheet'!$A$4:$AC$103,19,0))</f>
        <v>-</v>
      </c>
      <c r="H92" s="95" t="str">
        <f>IF(ISERROR($C92),"-",VLOOKUP($B92,'[1]Totals Sheet'!$A$4:$AC$103,20,0))</f>
        <v>-</v>
      </c>
      <c r="I92" s="95" t="str">
        <f>IF(ISERROR($C92),"-",VLOOKUP($B92,'[1]Totals Sheet'!$A$4:$AC$103,21,0))</f>
        <v>-</v>
      </c>
      <c r="J92" s="95" t="str">
        <f>IF(ISERROR($C92),"-",VLOOKUP($B92,'[1]Totals Sheet'!$A$4:$AC$103,22,0))</f>
        <v>-</v>
      </c>
      <c r="K92" s="95" t="str">
        <f>IF(ISERROR($C92),"-",VLOOKUP($B92,'[1]Totals Sheet'!$A$4:$AC$103,23,0))</f>
        <v>-</v>
      </c>
      <c r="L92" s="96">
        <f>IF(ISERROR($C92),"-",VLOOKUP($B92,'[1]Totals Sheet'!$A$4:$AC$103,24,0))</f>
        <v>0</v>
      </c>
      <c r="M92" s="96">
        <f>IF(ISERROR($C92),"-",VLOOKUP($B92,'[1]Totals Sheet'!$A$4:$AC$103,25,0))</f>
        <v>0</v>
      </c>
      <c r="N92" s="96">
        <f>IF(ISERROR($C92),"-",VLOOKUP($B92,'[1]Totals Sheet'!$A$4:$AC$103,28,0))</f>
        <v>6.0000000000000001E-3</v>
      </c>
      <c r="O92" s="97" t="str">
        <f t="shared" si="13"/>
        <v>-</v>
      </c>
      <c r="Q92" s="98" t="str">
        <f t="shared" si="14"/>
        <v>-</v>
      </c>
      <c r="R92" s="99" t="str">
        <f t="shared" si="15"/>
        <v>-</v>
      </c>
      <c r="S92" s="100" t="str">
        <f t="shared" si="16"/>
        <v>-</v>
      </c>
      <c r="T92" s="100" t="str">
        <f t="shared" si="17"/>
        <v>-</v>
      </c>
      <c r="U92" s="100" t="str">
        <f t="shared" si="18"/>
        <v>-</v>
      </c>
      <c r="V92" s="101" t="str">
        <f t="shared" si="19"/>
        <v>-</v>
      </c>
      <c r="X92" s="92">
        <f>COUNTIF($C$4:C92,C92)</f>
        <v>44</v>
      </c>
      <c r="Y92" s="93" t="str">
        <f t="shared" si="20"/>
        <v>-</v>
      </c>
      <c r="Z92" s="92" t="str">
        <f t="shared" si="21"/>
        <v>-</v>
      </c>
      <c r="AA92" s="92" t="str">
        <f t="shared" si="22"/>
        <v>-</v>
      </c>
      <c r="AB92" s="96" t="str">
        <f t="shared" si="23"/>
        <v>-</v>
      </c>
    </row>
    <row r="93" spans="1:28" ht="17.25" customHeight="1" x14ac:dyDescent="0.2">
      <c r="A93" s="92" t="str">
        <f t="shared" si="12"/>
        <v>-</v>
      </c>
      <c r="B93" s="64">
        <v>90</v>
      </c>
      <c r="C93" s="67" t="str">
        <f>VLOOKUP($B93,'[1]Totals Sheet'!$A$4:$AC$103,15,0)</f>
        <v>-</v>
      </c>
      <c r="D93" s="72" t="str">
        <f>IF(ISERROR($C93),"-",VLOOKUP($B93,'[1]Totals Sheet'!$A$4:$AC$103,16,0))</f>
        <v>-</v>
      </c>
      <c r="E93" s="72" t="str">
        <f>IF(ISERROR($C93),"-",VLOOKUP($B93,'[1]Totals Sheet'!$A$4:$AC$103,17,0))</f>
        <v>-</v>
      </c>
      <c r="F93" s="72" t="str">
        <f>IF(ISERROR($C93),"-",VLOOKUP($B93,'[1]Totals Sheet'!$A$4:$AC$103,18,0))</f>
        <v>-</v>
      </c>
      <c r="G93" s="72" t="str">
        <f>IF(ISERROR($C93),"-",VLOOKUP($B93,'[1]Totals Sheet'!$A$4:$AC$103,19,0))</f>
        <v>-</v>
      </c>
      <c r="H93" s="102" t="str">
        <f>IF(ISERROR($C93),"-",VLOOKUP($B93,'[1]Totals Sheet'!$A$4:$AC$103,20,0))</f>
        <v>-</v>
      </c>
      <c r="I93" s="102" t="str">
        <f>IF(ISERROR($C93),"-",VLOOKUP($B93,'[1]Totals Sheet'!$A$4:$AC$103,21,0))</f>
        <v>-</v>
      </c>
      <c r="J93" s="102" t="str">
        <f>IF(ISERROR($C93),"-",VLOOKUP($B93,'[1]Totals Sheet'!$A$4:$AC$103,22,0))</f>
        <v>-</v>
      </c>
      <c r="K93" s="102" t="str">
        <f>IF(ISERROR($C93),"-",VLOOKUP($B93,'[1]Totals Sheet'!$A$4:$AC$103,23,0))</f>
        <v>-</v>
      </c>
      <c r="L93" s="71">
        <f>IF(ISERROR($C93),"-",VLOOKUP($B93,'[1]Totals Sheet'!$A$4:$AC$103,24,0))</f>
        <v>0</v>
      </c>
      <c r="M93" s="71">
        <f>IF(ISERROR($C93),"-",VLOOKUP($B93,'[1]Totals Sheet'!$A$4:$AC$103,25,0))</f>
        <v>0</v>
      </c>
      <c r="N93" s="71">
        <f>IF(ISERROR($C93),"-",VLOOKUP($B93,'[1]Totals Sheet'!$A$4:$AC$103,28,0))</f>
        <v>5.8999999999999999E-3</v>
      </c>
      <c r="O93" s="103" t="str">
        <f t="shared" si="13"/>
        <v>-</v>
      </c>
      <c r="Q93" s="104" t="str">
        <f t="shared" si="14"/>
        <v>-</v>
      </c>
      <c r="R93" s="90" t="str">
        <f t="shared" si="15"/>
        <v>-</v>
      </c>
      <c r="S93" s="91" t="str">
        <f t="shared" si="16"/>
        <v>-</v>
      </c>
      <c r="T93" s="91" t="str">
        <f t="shared" si="17"/>
        <v>-</v>
      </c>
      <c r="U93" s="91" t="str">
        <f t="shared" si="18"/>
        <v>-</v>
      </c>
      <c r="V93" s="89" t="str">
        <f t="shared" si="19"/>
        <v>-</v>
      </c>
      <c r="X93" s="92">
        <f>COUNTIF($C$4:C93,C93)</f>
        <v>45</v>
      </c>
      <c r="Y93" s="93" t="str">
        <f t="shared" si="20"/>
        <v>-</v>
      </c>
      <c r="Z93" s="92" t="str">
        <f t="shared" si="21"/>
        <v>-</v>
      </c>
      <c r="AA93" s="92" t="str">
        <f t="shared" si="22"/>
        <v>-</v>
      </c>
      <c r="AB93" s="96" t="str">
        <f t="shared" si="23"/>
        <v>-</v>
      </c>
    </row>
    <row r="94" spans="1:28" s="93" customFormat="1" ht="17.25" customHeight="1" x14ac:dyDescent="0.2">
      <c r="A94" s="92" t="str">
        <f t="shared" si="12"/>
        <v>-</v>
      </c>
      <c r="B94" s="92">
        <v>91</v>
      </c>
      <c r="C94" s="93" t="str">
        <f>VLOOKUP($B94,'[1]Totals Sheet'!$A$4:$AC$103,15,0)</f>
        <v>-</v>
      </c>
      <c r="D94" s="94" t="str">
        <f>IF(ISERROR($C94),"-",VLOOKUP($B94,'[1]Totals Sheet'!$A$4:$AC$103,16,0))</f>
        <v>-</v>
      </c>
      <c r="E94" s="94" t="str">
        <f>IF(ISERROR($C94),"-",VLOOKUP($B94,'[1]Totals Sheet'!$A$4:$AC$103,17,0))</f>
        <v>-</v>
      </c>
      <c r="F94" s="94" t="str">
        <f>IF(ISERROR($C94),"-",VLOOKUP($B94,'[1]Totals Sheet'!$A$4:$AC$103,18,0))</f>
        <v>-</v>
      </c>
      <c r="G94" s="94" t="str">
        <f>IF(ISERROR($C94),"-",VLOOKUP($B94,'[1]Totals Sheet'!$A$4:$AC$103,19,0))</f>
        <v>-</v>
      </c>
      <c r="H94" s="95" t="str">
        <f>IF(ISERROR($C94),"-",VLOOKUP($B94,'[1]Totals Sheet'!$A$4:$AC$103,20,0))</f>
        <v>-</v>
      </c>
      <c r="I94" s="95" t="str">
        <f>IF(ISERROR($C94),"-",VLOOKUP($B94,'[1]Totals Sheet'!$A$4:$AC$103,21,0))</f>
        <v>-</v>
      </c>
      <c r="J94" s="95" t="str">
        <f>IF(ISERROR($C94),"-",VLOOKUP($B94,'[1]Totals Sheet'!$A$4:$AC$103,22,0))</f>
        <v>-</v>
      </c>
      <c r="K94" s="95" t="str">
        <f>IF(ISERROR($C94),"-",VLOOKUP($B94,'[1]Totals Sheet'!$A$4:$AC$103,23,0))</f>
        <v>-</v>
      </c>
      <c r="L94" s="96">
        <f>IF(ISERROR($C94),"-",VLOOKUP($B94,'[1]Totals Sheet'!$A$4:$AC$103,24,0))</f>
        <v>0</v>
      </c>
      <c r="M94" s="96">
        <f>IF(ISERROR($C94),"-",VLOOKUP($B94,'[1]Totals Sheet'!$A$4:$AC$103,25,0))</f>
        <v>0</v>
      </c>
      <c r="N94" s="96">
        <f>IF(ISERROR($C94),"-",VLOOKUP($B94,'[1]Totals Sheet'!$A$4:$AC$103,28,0))</f>
        <v>5.7999999999999996E-3</v>
      </c>
      <c r="O94" s="97" t="str">
        <f t="shared" si="13"/>
        <v>-</v>
      </c>
      <c r="Q94" s="98" t="str">
        <f t="shared" si="14"/>
        <v>-</v>
      </c>
      <c r="R94" s="99" t="str">
        <f t="shared" si="15"/>
        <v>-</v>
      </c>
      <c r="S94" s="100" t="str">
        <f t="shared" si="16"/>
        <v>-</v>
      </c>
      <c r="T94" s="100" t="str">
        <f t="shared" si="17"/>
        <v>-</v>
      </c>
      <c r="U94" s="100" t="str">
        <f t="shared" si="18"/>
        <v>-</v>
      </c>
      <c r="V94" s="101" t="str">
        <f t="shared" si="19"/>
        <v>-</v>
      </c>
      <c r="X94" s="92">
        <f>COUNTIF($C$4:C94,C94)</f>
        <v>46</v>
      </c>
      <c r="Y94" s="93" t="str">
        <f t="shared" si="20"/>
        <v>-</v>
      </c>
      <c r="Z94" s="92" t="str">
        <f t="shared" si="21"/>
        <v>-</v>
      </c>
      <c r="AA94" s="92" t="str">
        <f t="shared" si="22"/>
        <v>-</v>
      </c>
      <c r="AB94" s="96" t="str">
        <f t="shared" si="23"/>
        <v>-</v>
      </c>
    </row>
    <row r="95" spans="1:28" ht="17.25" customHeight="1" x14ac:dyDescent="0.2">
      <c r="A95" s="92" t="str">
        <f t="shared" si="12"/>
        <v>-</v>
      </c>
      <c r="B95" s="64">
        <v>92</v>
      </c>
      <c r="C95" s="67" t="str">
        <f>VLOOKUP($B95,'[1]Totals Sheet'!$A$4:$AC$103,15,0)</f>
        <v>-</v>
      </c>
      <c r="D95" s="72" t="str">
        <f>IF(ISERROR($C95),"-",VLOOKUP($B95,'[1]Totals Sheet'!$A$4:$AC$103,16,0))</f>
        <v>-</v>
      </c>
      <c r="E95" s="72" t="str">
        <f>IF(ISERROR($C95),"-",VLOOKUP($B95,'[1]Totals Sheet'!$A$4:$AC$103,17,0))</f>
        <v>-</v>
      </c>
      <c r="F95" s="72" t="str">
        <f>IF(ISERROR($C95),"-",VLOOKUP($B95,'[1]Totals Sheet'!$A$4:$AC$103,18,0))</f>
        <v>-</v>
      </c>
      <c r="G95" s="72" t="str">
        <f>IF(ISERROR($C95),"-",VLOOKUP($B95,'[1]Totals Sheet'!$A$4:$AC$103,19,0))</f>
        <v>-</v>
      </c>
      <c r="H95" s="102" t="str">
        <f>IF(ISERROR($C95),"-",VLOOKUP($B95,'[1]Totals Sheet'!$A$4:$AC$103,20,0))</f>
        <v>-</v>
      </c>
      <c r="I95" s="102" t="str">
        <f>IF(ISERROR($C95),"-",VLOOKUP($B95,'[1]Totals Sheet'!$A$4:$AC$103,21,0))</f>
        <v>-</v>
      </c>
      <c r="J95" s="102" t="str">
        <f>IF(ISERROR($C95),"-",VLOOKUP($B95,'[1]Totals Sheet'!$A$4:$AC$103,22,0))</f>
        <v>-</v>
      </c>
      <c r="K95" s="102" t="str">
        <f>IF(ISERROR($C95),"-",VLOOKUP($B95,'[1]Totals Sheet'!$A$4:$AC$103,23,0))</f>
        <v>-</v>
      </c>
      <c r="L95" s="71">
        <f>IF(ISERROR($C95),"-",VLOOKUP($B95,'[1]Totals Sheet'!$A$4:$AC$103,24,0))</f>
        <v>0</v>
      </c>
      <c r="M95" s="71">
        <f>IF(ISERROR($C95),"-",VLOOKUP($B95,'[1]Totals Sheet'!$A$4:$AC$103,25,0))</f>
        <v>0</v>
      </c>
      <c r="N95" s="71">
        <f>IF(ISERROR($C95),"-",VLOOKUP($B95,'[1]Totals Sheet'!$A$4:$AC$103,28,0))</f>
        <v>5.7000000000000002E-3</v>
      </c>
      <c r="O95" s="103" t="str">
        <f t="shared" si="13"/>
        <v>-</v>
      </c>
      <c r="Q95" s="104" t="str">
        <f t="shared" si="14"/>
        <v>-</v>
      </c>
      <c r="R95" s="90" t="str">
        <f t="shared" si="15"/>
        <v>-</v>
      </c>
      <c r="S95" s="91" t="str">
        <f t="shared" si="16"/>
        <v>-</v>
      </c>
      <c r="T95" s="91" t="str">
        <f t="shared" si="17"/>
        <v>-</v>
      </c>
      <c r="U95" s="91" t="str">
        <f t="shared" si="18"/>
        <v>-</v>
      </c>
      <c r="V95" s="89" t="str">
        <f t="shared" si="19"/>
        <v>-</v>
      </c>
      <c r="X95" s="92">
        <f>COUNTIF($C$4:C95,C95)</f>
        <v>47</v>
      </c>
      <c r="Y95" s="93" t="str">
        <f t="shared" si="20"/>
        <v>-</v>
      </c>
      <c r="Z95" s="92" t="str">
        <f t="shared" si="21"/>
        <v>-</v>
      </c>
      <c r="AA95" s="92" t="str">
        <f t="shared" si="22"/>
        <v>-</v>
      </c>
      <c r="AB95" s="96" t="str">
        <f t="shared" si="23"/>
        <v>-</v>
      </c>
    </row>
    <row r="96" spans="1:28" s="93" customFormat="1" ht="17.25" customHeight="1" x14ac:dyDescent="0.2">
      <c r="A96" s="92" t="str">
        <f t="shared" si="12"/>
        <v>-</v>
      </c>
      <c r="B96" s="92">
        <v>93</v>
      </c>
      <c r="C96" s="93" t="str">
        <f>VLOOKUP($B96,'[1]Totals Sheet'!$A$4:$AC$103,15,0)</f>
        <v>-</v>
      </c>
      <c r="D96" s="94" t="str">
        <f>IF(ISERROR($C96),"-",VLOOKUP($B96,'[1]Totals Sheet'!$A$4:$AC$103,16,0))</f>
        <v>-</v>
      </c>
      <c r="E96" s="94" t="str">
        <f>IF(ISERROR($C96),"-",VLOOKUP($B96,'[1]Totals Sheet'!$A$4:$AC$103,17,0))</f>
        <v>-</v>
      </c>
      <c r="F96" s="94" t="str">
        <f>IF(ISERROR($C96),"-",VLOOKUP($B96,'[1]Totals Sheet'!$A$4:$AC$103,18,0))</f>
        <v>-</v>
      </c>
      <c r="G96" s="94" t="str">
        <f>IF(ISERROR($C96),"-",VLOOKUP($B96,'[1]Totals Sheet'!$A$4:$AC$103,19,0))</f>
        <v>-</v>
      </c>
      <c r="H96" s="95" t="str">
        <f>IF(ISERROR($C96),"-",VLOOKUP($B96,'[1]Totals Sheet'!$A$4:$AC$103,20,0))</f>
        <v>-</v>
      </c>
      <c r="I96" s="95" t="str">
        <f>IF(ISERROR($C96),"-",VLOOKUP($B96,'[1]Totals Sheet'!$A$4:$AC$103,21,0))</f>
        <v>-</v>
      </c>
      <c r="J96" s="95" t="str">
        <f>IF(ISERROR($C96),"-",VLOOKUP($B96,'[1]Totals Sheet'!$A$4:$AC$103,22,0))</f>
        <v>-</v>
      </c>
      <c r="K96" s="95" t="str">
        <f>IF(ISERROR($C96),"-",VLOOKUP($B96,'[1]Totals Sheet'!$A$4:$AC$103,23,0))</f>
        <v>-</v>
      </c>
      <c r="L96" s="96">
        <f>IF(ISERROR($C96),"-",VLOOKUP($B96,'[1]Totals Sheet'!$A$4:$AC$103,24,0))</f>
        <v>0</v>
      </c>
      <c r="M96" s="96">
        <f>IF(ISERROR($C96),"-",VLOOKUP($B96,'[1]Totals Sheet'!$A$4:$AC$103,25,0))</f>
        <v>0</v>
      </c>
      <c r="N96" s="96">
        <f>IF(ISERROR($C96),"-",VLOOKUP($B96,'[1]Totals Sheet'!$A$4:$AC$103,28,0))</f>
        <v>5.5999999999999999E-3</v>
      </c>
      <c r="O96" s="97" t="str">
        <f t="shared" si="13"/>
        <v>-</v>
      </c>
      <c r="Q96" s="98" t="str">
        <f t="shared" si="14"/>
        <v>-</v>
      </c>
      <c r="R96" s="99" t="str">
        <f t="shared" si="15"/>
        <v>-</v>
      </c>
      <c r="S96" s="100" t="str">
        <f t="shared" si="16"/>
        <v>-</v>
      </c>
      <c r="T96" s="100" t="str">
        <f t="shared" si="17"/>
        <v>-</v>
      </c>
      <c r="U96" s="100" t="str">
        <f t="shared" si="18"/>
        <v>-</v>
      </c>
      <c r="V96" s="101" t="str">
        <f t="shared" si="19"/>
        <v>-</v>
      </c>
      <c r="X96" s="92">
        <f>COUNTIF($C$4:C96,C96)</f>
        <v>48</v>
      </c>
      <c r="Y96" s="93" t="str">
        <f t="shared" si="20"/>
        <v>-</v>
      </c>
      <c r="Z96" s="92" t="str">
        <f t="shared" si="21"/>
        <v>-</v>
      </c>
      <c r="AA96" s="92" t="str">
        <f t="shared" si="22"/>
        <v>-</v>
      </c>
      <c r="AB96" s="96" t="str">
        <f t="shared" si="23"/>
        <v>-</v>
      </c>
    </row>
    <row r="97" spans="1:28" ht="17.25" customHeight="1" x14ac:dyDescent="0.2">
      <c r="A97" s="92" t="str">
        <f t="shared" si="12"/>
        <v>-</v>
      </c>
      <c r="B97" s="64">
        <v>94</v>
      </c>
      <c r="C97" s="67" t="str">
        <f>VLOOKUP($B97,'[1]Totals Sheet'!$A$4:$AC$103,15,0)</f>
        <v>-</v>
      </c>
      <c r="D97" s="72" t="str">
        <f>IF(ISERROR($C97),"-",VLOOKUP($B97,'[1]Totals Sheet'!$A$4:$AC$103,16,0))</f>
        <v>-</v>
      </c>
      <c r="E97" s="72" t="str">
        <f>IF(ISERROR($C97),"-",VLOOKUP($B97,'[1]Totals Sheet'!$A$4:$AC$103,17,0))</f>
        <v>-</v>
      </c>
      <c r="F97" s="72" t="str">
        <f>IF(ISERROR($C97),"-",VLOOKUP($B97,'[1]Totals Sheet'!$A$4:$AC$103,18,0))</f>
        <v>-</v>
      </c>
      <c r="G97" s="72" t="str">
        <f>IF(ISERROR($C97),"-",VLOOKUP($B97,'[1]Totals Sheet'!$A$4:$AC$103,19,0))</f>
        <v>-</v>
      </c>
      <c r="H97" s="102" t="str">
        <f>IF(ISERROR($C97),"-",VLOOKUP($B97,'[1]Totals Sheet'!$A$4:$AC$103,20,0))</f>
        <v>-</v>
      </c>
      <c r="I97" s="102" t="str">
        <f>IF(ISERROR($C97),"-",VLOOKUP($B97,'[1]Totals Sheet'!$A$4:$AC$103,21,0))</f>
        <v>-</v>
      </c>
      <c r="J97" s="102" t="str">
        <f>IF(ISERROR($C97),"-",VLOOKUP($B97,'[1]Totals Sheet'!$A$4:$AC$103,22,0))</f>
        <v>-</v>
      </c>
      <c r="K97" s="102" t="str">
        <f>IF(ISERROR($C97),"-",VLOOKUP($B97,'[1]Totals Sheet'!$A$4:$AC$103,23,0))</f>
        <v>-</v>
      </c>
      <c r="L97" s="71">
        <f>IF(ISERROR($C97),"-",VLOOKUP($B97,'[1]Totals Sheet'!$A$4:$AC$103,24,0))</f>
        <v>0</v>
      </c>
      <c r="M97" s="71">
        <f>IF(ISERROR($C97),"-",VLOOKUP($B97,'[1]Totals Sheet'!$A$4:$AC$103,25,0))</f>
        <v>0</v>
      </c>
      <c r="N97" s="71">
        <f>IF(ISERROR($C97),"-",VLOOKUP($B97,'[1]Totals Sheet'!$A$4:$AC$103,28,0))</f>
        <v>5.4999999999999997E-3</v>
      </c>
      <c r="O97" s="103" t="str">
        <f t="shared" si="13"/>
        <v>-</v>
      </c>
      <c r="Q97" s="104" t="str">
        <f t="shared" si="14"/>
        <v>-</v>
      </c>
      <c r="R97" s="90" t="str">
        <f t="shared" si="15"/>
        <v>-</v>
      </c>
      <c r="S97" s="91" t="str">
        <f t="shared" si="16"/>
        <v>-</v>
      </c>
      <c r="T97" s="91" t="str">
        <f t="shared" si="17"/>
        <v>-</v>
      </c>
      <c r="U97" s="91" t="str">
        <f t="shared" si="18"/>
        <v>-</v>
      </c>
      <c r="V97" s="89" t="str">
        <f t="shared" si="19"/>
        <v>-</v>
      </c>
      <c r="X97" s="92">
        <f>COUNTIF($C$4:C97,C97)</f>
        <v>49</v>
      </c>
      <c r="Y97" s="93" t="str">
        <f t="shared" si="20"/>
        <v>-</v>
      </c>
      <c r="Z97" s="92" t="str">
        <f t="shared" si="21"/>
        <v>-</v>
      </c>
      <c r="AA97" s="92" t="str">
        <f t="shared" si="22"/>
        <v>-</v>
      </c>
      <c r="AB97" s="96" t="str">
        <f t="shared" si="23"/>
        <v>-</v>
      </c>
    </row>
    <row r="98" spans="1:28" s="93" customFormat="1" ht="17.25" customHeight="1" x14ac:dyDescent="0.2">
      <c r="A98" s="92" t="str">
        <f t="shared" si="12"/>
        <v>-</v>
      </c>
      <c r="B98" s="92">
        <v>95</v>
      </c>
      <c r="C98" s="93" t="str">
        <f>VLOOKUP($B98,'[1]Totals Sheet'!$A$4:$AC$103,15,0)</f>
        <v>-</v>
      </c>
      <c r="D98" s="94" t="str">
        <f>IF(ISERROR($C98),"-",VLOOKUP($B98,'[1]Totals Sheet'!$A$4:$AC$103,16,0))</f>
        <v>-</v>
      </c>
      <c r="E98" s="94" t="str">
        <f>IF(ISERROR($C98),"-",VLOOKUP($B98,'[1]Totals Sheet'!$A$4:$AC$103,17,0))</f>
        <v>-</v>
      </c>
      <c r="F98" s="94" t="str">
        <f>IF(ISERROR($C98),"-",VLOOKUP($B98,'[1]Totals Sheet'!$A$4:$AC$103,18,0))</f>
        <v>-</v>
      </c>
      <c r="G98" s="94" t="str">
        <f>IF(ISERROR($C98),"-",VLOOKUP($B98,'[1]Totals Sheet'!$A$4:$AC$103,19,0))</f>
        <v>-</v>
      </c>
      <c r="H98" s="95" t="str">
        <f>IF(ISERROR($C98),"-",VLOOKUP($B98,'[1]Totals Sheet'!$A$4:$AC$103,20,0))</f>
        <v>-</v>
      </c>
      <c r="I98" s="95" t="str">
        <f>IF(ISERROR($C98),"-",VLOOKUP($B98,'[1]Totals Sheet'!$A$4:$AC$103,21,0))</f>
        <v>-</v>
      </c>
      <c r="J98" s="95" t="str">
        <f>IF(ISERROR($C98),"-",VLOOKUP($B98,'[1]Totals Sheet'!$A$4:$AC$103,22,0))</f>
        <v>-</v>
      </c>
      <c r="K98" s="95" t="str">
        <f>IF(ISERROR($C98),"-",VLOOKUP($B98,'[1]Totals Sheet'!$A$4:$AC$103,23,0))</f>
        <v>-</v>
      </c>
      <c r="L98" s="96">
        <f>IF(ISERROR($C98),"-",VLOOKUP($B98,'[1]Totals Sheet'!$A$4:$AC$103,24,0))</f>
        <v>0</v>
      </c>
      <c r="M98" s="96">
        <f>IF(ISERROR($C98),"-",VLOOKUP($B98,'[1]Totals Sheet'!$A$4:$AC$103,25,0))</f>
        <v>0</v>
      </c>
      <c r="N98" s="96">
        <f>IF(ISERROR($C98),"-",VLOOKUP($B98,'[1]Totals Sheet'!$A$4:$AC$103,28,0))</f>
        <v>5.4000000000000003E-3</v>
      </c>
      <c r="O98" s="97" t="str">
        <f t="shared" si="13"/>
        <v>-</v>
      </c>
      <c r="Q98" s="98" t="str">
        <f t="shared" si="14"/>
        <v>-</v>
      </c>
      <c r="R98" s="99" t="str">
        <f t="shared" si="15"/>
        <v>-</v>
      </c>
      <c r="S98" s="100" t="str">
        <f t="shared" si="16"/>
        <v>-</v>
      </c>
      <c r="T98" s="100" t="str">
        <f t="shared" si="17"/>
        <v>-</v>
      </c>
      <c r="U98" s="100" t="str">
        <f t="shared" si="18"/>
        <v>-</v>
      </c>
      <c r="V98" s="101" t="str">
        <f t="shared" si="19"/>
        <v>-</v>
      </c>
      <c r="X98" s="92">
        <f>COUNTIF($C$4:C98,C98)</f>
        <v>50</v>
      </c>
      <c r="Y98" s="93" t="str">
        <f t="shared" si="20"/>
        <v>-</v>
      </c>
      <c r="Z98" s="92" t="str">
        <f t="shared" si="21"/>
        <v>-</v>
      </c>
      <c r="AA98" s="92" t="str">
        <f t="shared" si="22"/>
        <v>-</v>
      </c>
      <c r="AB98" s="96" t="str">
        <f t="shared" si="23"/>
        <v>-</v>
      </c>
    </row>
    <row r="99" spans="1:28" ht="17.25" customHeight="1" x14ac:dyDescent="0.2">
      <c r="A99" s="92" t="str">
        <f t="shared" si="12"/>
        <v>-</v>
      </c>
      <c r="B99" s="64">
        <v>96</v>
      </c>
      <c r="C99" s="67" t="str">
        <f>VLOOKUP($B99,'[1]Totals Sheet'!$A$4:$AC$103,15,0)</f>
        <v>-</v>
      </c>
      <c r="D99" s="72" t="str">
        <f>IF(ISERROR($C99),"-",VLOOKUP($B99,'[1]Totals Sheet'!$A$4:$AC$103,16,0))</f>
        <v>-</v>
      </c>
      <c r="E99" s="72" t="str">
        <f>IF(ISERROR($C99),"-",VLOOKUP($B99,'[1]Totals Sheet'!$A$4:$AC$103,17,0))</f>
        <v>-</v>
      </c>
      <c r="F99" s="72" t="str">
        <f>IF(ISERROR($C99),"-",VLOOKUP($B99,'[1]Totals Sheet'!$A$4:$AC$103,18,0))</f>
        <v>-</v>
      </c>
      <c r="G99" s="72" t="str">
        <f>IF(ISERROR($C99),"-",VLOOKUP($B99,'[1]Totals Sheet'!$A$4:$AC$103,19,0))</f>
        <v>-</v>
      </c>
      <c r="H99" s="102" t="str">
        <f>IF(ISERROR($C99),"-",VLOOKUP($B99,'[1]Totals Sheet'!$A$4:$AC$103,20,0))</f>
        <v>-</v>
      </c>
      <c r="I99" s="102" t="str">
        <f>IF(ISERROR($C99),"-",VLOOKUP($B99,'[1]Totals Sheet'!$A$4:$AC$103,21,0))</f>
        <v>-</v>
      </c>
      <c r="J99" s="102" t="str">
        <f>IF(ISERROR($C99),"-",VLOOKUP($B99,'[1]Totals Sheet'!$A$4:$AC$103,22,0))</f>
        <v>-</v>
      </c>
      <c r="K99" s="102" t="str">
        <f>IF(ISERROR($C99),"-",VLOOKUP($B99,'[1]Totals Sheet'!$A$4:$AC$103,23,0))</f>
        <v>-</v>
      </c>
      <c r="L99" s="71">
        <f>IF(ISERROR($C99),"-",VLOOKUP($B99,'[1]Totals Sheet'!$A$4:$AC$103,24,0))</f>
        <v>0</v>
      </c>
      <c r="M99" s="71">
        <f>IF(ISERROR($C99),"-",VLOOKUP($B99,'[1]Totals Sheet'!$A$4:$AC$103,25,0))</f>
        <v>0</v>
      </c>
      <c r="N99" s="71">
        <f>IF(ISERROR($C99),"-",VLOOKUP($B99,'[1]Totals Sheet'!$A$4:$AC$103,28,0))</f>
        <v>5.3E-3</v>
      </c>
      <c r="O99" s="103" t="str">
        <f t="shared" si="13"/>
        <v>-</v>
      </c>
      <c r="Q99" s="104" t="str">
        <f t="shared" si="14"/>
        <v>-</v>
      </c>
      <c r="R99" s="90" t="str">
        <f t="shared" si="15"/>
        <v>-</v>
      </c>
      <c r="S99" s="91" t="str">
        <f t="shared" si="16"/>
        <v>-</v>
      </c>
      <c r="T99" s="91" t="str">
        <f t="shared" si="17"/>
        <v>-</v>
      </c>
      <c r="U99" s="91" t="str">
        <f t="shared" si="18"/>
        <v>-</v>
      </c>
      <c r="V99" s="89" t="str">
        <f t="shared" si="19"/>
        <v>-</v>
      </c>
      <c r="X99" s="92">
        <f>COUNTIF($C$4:C99,C99)</f>
        <v>51</v>
      </c>
      <c r="Y99" s="93" t="str">
        <f t="shared" si="20"/>
        <v>-</v>
      </c>
      <c r="Z99" s="92" t="str">
        <f t="shared" si="21"/>
        <v>-</v>
      </c>
      <c r="AA99" s="92" t="str">
        <f t="shared" si="22"/>
        <v>-</v>
      </c>
      <c r="AB99" s="96" t="str">
        <f t="shared" si="23"/>
        <v>-</v>
      </c>
    </row>
    <row r="100" spans="1:28" s="93" customFormat="1" ht="17.25" customHeight="1" x14ac:dyDescent="0.2">
      <c r="A100" s="92" t="str">
        <f t="shared" si="12"/>
        <v>-</v>
      </c>
      <c r="B100" s="92">
        <v>97</v>
      </c>
      <c r="C100" s="93" t="str">
        <f>VLOOKUP($B100,'[1]Totals Sheet'!$A$4:$AC$103,15,0)</f>
        <v>-</v>
      </c>
      <c r="D100" s="94" t="str">
        <f>IF(ISERROR($C100),"-",VLOOKUP($B100,'[1]Totals Sheet'!$A$4:$AC$103,16,0))</f>
        <v>-</v>
      </c>
      <c r="E100" s="94" t="str">
        <f>IF(ISERROR($C100),"-",VLOOKUP($B100,'[1]Totals Sheet'!$A$4:$AC$103,17,0))</f>
        <v>-</v>
      </c>
      <c r="F100" s="94" t="str">
        <f>IF(ISERROR($C100),"-",VLOOKUP($B100,'[1]Totals Sheet'!$A$4:$AC$103,18,0))</f>
        <v>-</v>
      </c>
      <c r="G100" s="94" t="str">
        <f>IF(ISERROR($C100),"-",VLOOKUP($B100,'[1]Totals Sheet'!$A$4:$AC$103,19,0))</f>
        <v>-</v>
      </c>
      <c r="H100" s="95" t="str">
        <f>IF(ISERROR($C100),"-",VLOOKUP($B100,'[1]Totals Sheet'!$A$4:$AC$103,20,0))</f>
        <v>-</v>
      </c>
      <c r="I100" s="95" t="str">
        <f>IF(ISERROR($C100),"-",VLOOKUP($B100,'[1]Totals Sheet'!$A$4:$AC$103,21,0))</f>
        <v>-</v>
      </c>
      <c r="J100" s="95" t="str">
        <f>IF(ISERROR($C100),"-",VLOOKUP($B100,'[1]Totals Sheet'!$A$4:$AC$103,22,0))</f>
        <v>-</v>
      </c>
      <c r="K100" s="95" t="str">
        <f>IF(ISERROR($C100),"-",VLOOKUP($B100,'[1]Totals Sheet'!$A$4:$AC$103,23,0))</f>
        <v>-</v>
      </c>
      <c r="L100" s="96">
        <f>IF(ISERROR($C100),"-",VLOOKUP($B100,'[1]Totals Sheet'!$A$4:$AC$103,24,0))</f>
        <v>0</v>
      </c>
      <c r="M100" s="96">
        <f>IF(ISERROR($C100),"-",VLOOKUP($B100,'[1]Totals Sheet'!$A$4:$AC$103,25,0))</f>
        <v>0</v>
      </c>
      <c r="N100" s="96">
        <f>IF(ISERROR($C100),"-",VLOOKUP($B100,'[1]Totals Sheet'!$A$4:$AC$103,28,0))</f>
        <v>4.8999999999999998E-3</v>
      </c>
      <c r="O100" s="97" t="str">
        <f t="shared" si="13"/>
        <v>-</v>
      </c>
      <c r="Q100" s="98" t="str">
        <f t="shared" si="14"/>
        <v>-</v>
      </c>
      <c r="R100" s="99" t="str">
        <f t="shared" si="15"/>
        <v>-</v>
      </c>
      <c r="S100" s="100" t="str">
        <f t="shared" si="16"/>
        <v>-</v>
      </c>
      <c r="T100" s="100" t="str">
        <f t="shared" si="17"/>
        <v>-</v>
      </c>
      <c r="U100" s="100" t="str">
        <f t="shared" si="18"/>
        <v>-</v>
      </c>
      <c r="V100" s="101" t="str">
        <f t="shared" si="19"/>
        <v>-</v>
      </c>
      <c r="X100" s="92">
        <f>COUNTIF($C$4:C100,C100)</f>
        <v>52</v>
      </c>
      <c r="Y100" s="93" t="str">
        <f t="shared" si="20"/>
        <v>-</v>
      </c>
      <c r="Z100" s="92" t="str">
        <f t="shared" si="21"/>
        <v>-</v>
      </c>
      <c r="AA100" s="92" t="str">
        <f t="shared" si="22"/>
        <v>-</v>
      </c>
      <c r="AB100" s="96" t="str">
        <f t="shared" si="23"/>
        <v>-</v>
      </c>
    </row>
    <row r="101" spans="1:28" ht="17.25" customHeight="1" x14ac:dyDescent="0.2">
      <c r="A101" s="92" t="str">
        <f t="shared" si="12"/>
        <v>-</v>
      </c>
      <c r="B101" s="64">
        <v>98</v>
      </c>
      <c r="C101" s="67" t="str">
        <f>VLOOKUP($B101,'[1]Totals Sheet'!$A$4:$AC$103,15,0)</f>
        <v>-</v>
      </c>
      <c r="D101" s="72" t="str">
        <f>IF(ISERROR($C101),"-",VLOOKUP($B101,'[1]Totals Sheet'!$A$4:$AC$103,16,0))</f>
        <v>-</v>
      </c>
      <c r="E101" s="72" t="str">
        <f>IF(ISERROR($C101),"-",VLOOKUP($B101,'[1]Totals Sheet'!$A$4:$AC$103,17,0))</f>
        <v>-</v>
      </c>
      <c r="F101" s="72" t="str">
        <f>IF(ISERROR($C101),"-",VLOOKUP($B101,'[1]Totals Sheet'!$A$4:$AC$103,18,0))</f>
        <v>-</v>
      </c>
      <c r="G101" s="72" t="str">
        <f>IF(ISERROR($C101),"-",VLOOKUP($B101,'[1]Totals Sheet'!$A$4:$AC$103,19,0))</f>
        <v>-</v>
      </c>
      <c r="H101" s="102" t="str">
        <f>IF(ISERROR($C101),"-",VLOOKUP($B101,'[1]Totals Sheet'!$A$4:$AC$103,20,0))</f>
        <v>-</v>
      </c>
      <c r="I101" s="102" t="str">
        <f>IF(ISERROR($C101),"-",VLOOKUP($B101,'[1]Totals Sheet'!$A$4:$AC$103,21,0))</f>
        <v>-</v>
      </c>
      <c r="J101" s="102" t="str">
        <f>IF(ISERROR($C101),"-",VLOOKUP($B101,'[1]Totals Sheet'!$A$4:$AC$103,22,0))</f>
        <v>-</v>
      </c>
      <c r="K101" s="102" t="str">
        <f>IF(ISERROR($C101),"-",VLOOKUP($B101,'[1]Totals Sheet'!$A$4:$AC$103,23,0))</f>
        <v>-</v>
      </c>
      <c r="L101" s="71">
        <f>IF(ISERROR($C101),"-",VLOOKUP($B101,'[1]Totals Sheet'!$A$4:$AC$103,24,0))</f>
        <v>0</v>
      </c>
      <c r="M101" s="71">
        <f>IF(ISERROR($C101),"-",VLOOKUP($B101,'[1]Totals Sheet'!$A$4:$AC$103,25,0))</f>
        <v>0</v>
      </c>
      <c r="N101" s="71">
        <f>IF(ISERROR($C101),"-",VLOOKUP($B101,'[1]Totals Sheet'!$A$4:$AC$103,28,0))</f>
        <v>4.4999999999999997E-3</v>
      </c>
      <c r="O101" s="103" t="str">
        <f t="shared" si="13"/>
        <v>-</v>
      </c>
      <c r="Q101" s="104" t="str">
        <f t="shared" si="14"/>
        <v>-</v>
      </c>
      <c r="R101" s="90" t="str">
        <f t="shared" si="15"/>
        <v>-</v>
      </c>
      <c r="S101" s="91" t="str">
        <f t="shared" si="16"/>
        <v>-</v>
      </c>
      <c r="T101" s="91" t="str">
        <f t="shared" si="17"/>
        <v>-</v>
      </c>
      <c r="U101" s="91" t="str">
        <f t="shared" si="18"/>
        <v>-</v>
      </c>
      <c r="V101" s="89" t="str">
        <f t="shared" si="19"/>
        <v>-</v>
      </c>
      <c r="X101" s="92">
        <f>COUNTIF($C$4:C101,C101)</f>
        <v>53</v>
      </c>
      <c r="Y101" s="93" t="str">
        <f t="shared" si="20"/>
        <v>-</v>
      </c>
      <c r="Z101" s="92" t="str">
        <f t="shared" si="21"/>
        <v>-</v>
      </c>
      <c r="AA101" s="92" t="str">
        <f t="shared" si="22"/>
        <v>-</v>
      </c>
      <c r="AB101" s="96" t="str">
        <f t="shared" si="23"/>
        <v>-</v>
      </c>
    </row>
    <row r="102" spans="1:28" s="93" customFormat="1" ht="17.25" customHeight="1" x14ac:dyDescent="0.2">
      <c r="A102" s="92" t="str">
        <f t="shared" si="12"/>
        <v>-</v>
      </c>
      <c r="B102" s="92">
        <v>99</v>
      </c>
      <c r="C102" s="93" t="str">
        <f>VLOOKUP($B102,'[1]Totals Sheet'!$A$4:$AC$103,15,0)</f>
        <v>-</v>
      </c>
      <c r="D102" s="94" t="str">
        <f>IF(ISERROR($C102),"-",VLOOKUP($B102,'[1]Totals Sheet'!$A$4:$AC$103,16,0))</f>
        <v>-</v>
      </c>
      <c r="E102" s="94" t="str">
        <f>IF(ISERROR($C102),"-",VLOOKUP($B102,'[1]Totals Sheet'!$A$4:$AC$103,17,0))</f>
        <v>-</v>
      </c>
      <c r="F102" s="94" t="str">
        <f>IF(ISERROR($C102),"-",VLOOKUP($B102,'[1]Totals Sheet'!$A$4:$AC$103,18,0))</f>
        <v>-</v>
      </c>
      <c r="G102" s="94" t="str">
        <f>IF(ISERROR($C102),"-",VLOOKUP($B102,'[1]Totals Sheet'!$A$4:$AC$103,19,0))</f>
        <v>-</v>
      </c>
      <c r="H102" s="95" t="str">
        <f>IF(ISERROR($C102),"-",VLOOKUP($B102,'[1]Totals Sheet'!$A$4:$AC$103,20,0))</f>
        <v>-</v>
      </c>
      <c r="I102" s="95" t="str">
        <f>IF(ISERROR($C102),"-",VLOOKUP($B102,'[1]Totals Sheet'!$A$4:$AC$103,21,0))</f>
        <v>-</v>
      </c>
      <c r="J102" s="95" t="str">
        <f>IF(ISERROR($C102),"-",VLOOKUP($B102,'[1]Totals Sheet'!$A$4:$AC$103,22,0))</f>
        <v>-</v>
      </c>
      <c r="K102" s="95" t="str">
        <f>IF(ISERROR($C102),"-",VLOOKUP($B102,'[1]Totals Sheet'!$A$4:$AC$103,23,0))</f>
        <v>-</v>
      </c>
      <c r="L102" s="96">
        <f>IF(ISERROR($C102),"-",VLOOKUP($B102,'[1]Totals Sheet'!$A$4:$AC$103,24,0))</f>
        <v>0</v>
      </c>
      <c r="M102" s="96">
        <f>IF(ISERROR($C102),"-",VLOOKUP($B102,'[1]Totals Sheet'!$A$4:$AC$103,25,0))</f>
        <v>0</v>
      </c>
      <c r="N102" s="96">
        <f>IF(ISERROR($C102),"-",VLOOKUP($B102,'[1]Totals Sheet'!$A$4:$AC$103,28,0))</f>
        <v>4.4000000000000003E-3</v>
      </c>
      <c r="O102" s="97" t="str">
        <f t="shared" si="13"/>
        <v>-</v>
      </c>
      <c r="Q102" s="98" t="str">
        <f t="shared" si="14"/>
        <v>-</v>
      </c>
      <c r="R102" s="99" t="str">
        <f t="shared" si="15"/>
        <v>-</v>
      </c>
      <c r="S102" s="100" t="str">
        <f t="shared" si="16"/>
        <v>-</v>
      </c>
      <c r="T102" s="100" t="str">
        <f t="shared" si="17"/>
        <v>-</v>
      </c>
      <c r="U102" s="100" t="str">
        <f t="shared" si="18"/>
        <v>-</v>
      </c>
      <c r="V102" s="101" t="str">
        <f t="shared" si="19"/>
        <v>-</v>
      </c>
      <c r="X102" s="92">
        <f>COUNTIF($C$4:C102,C102)</f>
        <v>54</v>
      </c>
      <c r="Y102" s="93" t="str">
        <f t="shared" si="20"/>
        <v>-</v>
      </c>
      <c r="Z102" s="92" t="str">
        <f t="shared" si="21"/>
        <v>-</v>
      </c>
      <c r="AA102" s="92" t="str">
        <f t="shared" si="22"/>
        <v>-</v>
      </c>
      <c r="AB102" s="96" t="str">
        <f t="shared" si="23"/>
        <v>-</v>
      </c>
    </row>
    <row r="103" spans="1:28" ht="17.25" customHeight="1" x14ac:dyDescent="0.2">
      <c r="A103" s="92" t="str">
        <f t="shared" si="12"/>
        <v>-</v>
      </c>
      <c r="B103" s="64">
        <v>100</v>
      </c>
      <c r="C103" s="67" t="str">
        <f>VLOOKUP($B103,'[1]Totals Sheet'!$A$4:$AC$103,15,0)</f>
        <v>-</v>
      </c>
      <c r="D103" s="72" t="str">
        <f>IF(ISERROR($C103),"-",VLOOKUP($B103,'[1]Totals Sheet'!$A$4:$AC$103,16,0))</f>
        <v>-</v>
      </c>
      <c r="E103" s="72" t="str">
        <f>IF(ISERROR($C103),"-",VLOOKUP($B103,'[1]Totals Sheet'!$A$4:$AC$103,17,0))</f>
        <v>-</v>
      </c>
      <c r="F103" s="72" t="str">
        <f>IF(ISERROR($C103),"-",VLOOKUP($B103,'[1]Totals Sheet'!$A$4:$AC$103,18,0))</f>
        <v>-</v>
      </c>
      <c r="G103" s="72" t="str">
        <f>IF(ISERROR($C103),"-",VLOOKUP($B103,'[1]Totals Sheet'!$A$4:$AC$103,19,0))</f>
        <v>-</v>
      </c>
      <c r="H103" s="102" t="str">
        <f>IF(ISERROR($C103),"-",VLOOKUP($B103,'[1]Totals Sheet'!$A$4:$AC$103,20,0))</f>
        <v>-</v>
      </c>
      <c r="I103" s="102" t="str">
        <f>IF(ISERROR($C103),"-",VLOOKUP($B103,'[1]Totals Sheet'!$A$4:$AC$103,21,0))</f>
        <v>-</v>
      </c>
      <c r="J103" s="102" t="str">
        <f>IF(ISERROR($C103),"-",VLOOKUP($B103,'[1]Totals Sheet'!$A$4:$AC$103,22,0))</f>
        <v>-</v>
      </c>
      <c r="K103" s="102" t="str">
        <f>IF(ISERROR($C103),"-",VLOOKUP($B103,'[1]Totals Sheet'!$A$4:$AC$103,23,0))</f>
        <v>-</v>
      </c>
      <c r="L103" s="71">
        <f>IF(ISERROR($C103),"-",VLOOKUP($B103,'[1]Totals Sheet'!$A$4:$AC$103,24,0))</f>
        <v>0</v>
      </c>
      <c r="M103" s="71">
        <f>IF(ISERROR($C103),"-",VLOOKUP($B103,'[1]Totals Sheet'!$A$4:$AC$103,25,0))</f>
        <v>0</v>
      </c>
      <c r="N103" s="71">
        <f>IF(ISERROR($C103),"-",VLOOKUP($B103,'[1]Totals Sheet'!$A$4:$AC$103,28,0))</f>
        <v>4.3E-3</v>
      </c>
      <c r="O103" s="103" t="str">
        <f t="shared" si="13"/>
        <v>-</v>
      </c>
      <c r="Q103" s="104" t="str">
        <f t="shared" si="14"/>
        <v>-</v>
      </c>
      <c r="R103" s="90" t="str">
        <f t="shared" si="15"/>
        <v>-</v>
      </c>
      <c r="S103" s="91" t="str">
        <f t="shared" si="16"/>
        <v>-</v>
      </c>
      <c r="T103" s="91" t="str">
        <f t="shared" si="17"/>
        <v>-</v>
      </c>
      <c r="U103" s="91" t="str">
        <f t="shared" si="18"/>
        <v>-</v>
      </c>
      <c r="V103" s="89" t="str">
        <f t="shared" si="19"/>
        <v>-</v>
      </c>
      <c r="X103" s="92">
        <f>COUNTIF($C$4:C103,C103)</f>
        <v>55</v>
      </c>
      <c r="Y103" s="93" t="str">
        <f t="shared" si="20"/>
        <v>-</v>
      </c>
      <c r="Z103" s="92" t="str">
        <f t="shared" si="21"/>
        <v>-</v>
      </c>
      <c r="AA103" s="92" t="str">
        <f t="shared" si="22"/>
        <v>-</v>
      </c>
      <c r="AB103" s="96" t="str">
        <f t="shared" si="23"/>
        <v>-</v>
      </c>
    </row>
  </sheetData>
  <sheetProtection sheet="1" selectLockedCells="1"/>
  <mergeCells count="9">
    <mergeCell ref="B1:K1"/>
    <mergeCell ref="L1:M1"/>
    <mergeCell ref="N1:O1"/>
    <mergeCell ref="Q1:V1"/>
    <mergeCell ref="H2:I2"/>
    <mergeCell ref="J2:K2"/>
    <mergeCell ref="N2:N3"/>
    <mergeCell ref="O2:O3"/>
    <mergeCell ref="Q2:R2"/>
  </mergeCells>
  <printOptions gridLines="1"/>
  <pageMargins left="0.45" right="0.45" top="0.5" bottom="0.5" header="0.3" footer="0.3"/>
  <pageSetup paperSize="9" scale="96" orientation="portrait" r:id="rId1"/>
  <rowBreaks count="3" manualBreakCount="3">
    <brk id="28" min="16" max="21" man="1"/>
    <brk id="53" min="16" max="21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Presentations</vt:lpstr>
      <vt:lpstr>Two Day Leaderboard</vt:lpstr>
      <vt:lpstr>Presentations!Print_Area</vt:lpstr>
      <vt:lpstr>'Two Day Leaderboard'!Print_Area</vt:lpstr>
      <vt:lpstr>'Two Day Leaderboard'!Print_Titles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chapman</dc:creator>
  <cp:lastModifiedBy>tyler chapman</cp:lastModifiedBy>
  <dcterms:created xsi:type="dcterms:W3CDTF">2019-03-24T07:05:31Z</dcterms:created>
  <dcterms:modified xsi:type="dcterms:W3CDTF">2019-03-24T07:30:59Z</dcterms:modified>
</cp:coreProperties>
</file>